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818" activeTab="1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Race 7" sheetId="7" r:id="rId7"/>
    <sheet name="Race 8" sheetId="8" r:id="rId8"/>
    <sheet name="Race 9" sheetId="9" r:id="rId9"/>
    <sheet name="Race 10" sheetId="10" r:id="rId10"/>
    <sheet name="Overall" sheetId="11" r:id="rId11"/>
  </sheets>
  <definedNames/>
  <calcPr fullCalcOnLoad="1"/>
</workbook>
</file>

<file path=xl/sharedStrings.xml><?xml version="1.0" encoding="utf-8"?>
<sst xmlns="http://schemas.openxmlformats.org/spreadsheetml/2006/main" count="1375" uniqueCount="265">
  <si>
    <t>Time</t>
  </si>
  <si>
    <t>Points</t>
  </si>
  <si>
    <t>RACES</t>
  </si>
  <si>
    <t>POINTS</t>
  </si>
  <si>
    <t>GRAND PRIX Overall Results</t>
  </si>
  <si>
    <t>Pos</t>
  </si>
  <si>
    <t>Race Order</t>
  </si>
  <si>
    <t>Group Order</t>
  </si>
  <si>
    <t>Richard Donne</t>
  </si>
  <si>
    <t>Caroline Sandles</t>
  </si>
  <si>
    <t>Christine Hurdidge</t>
  </si>
  <si>
    <t>GROUP</t>
  </si>
  <si>
    <t>NAME</t>
  </si>
  <si>
    <t>POS</t>
  </si>
  <si>
    <t>BEST 7 RACES COUNT</t>
  </si>
  <si>
    <t>Roger Bell</t>
  </si>
  <si>
    <t>Marcus Eyre</t>
  </si>
  <si>
    <t>Nigel Pitt</t>
  </si>
  <si>
    <t>Julie Davies</t>
  </si>
  <si>
    <t>4miles</t>
  </si>
  <si>
    <t>23rd Jun</t>
  </si>
  <si>
    <t>Steve McLelland</t>
  </si>
  <si>
    <t>Christina Smith</t>
  </si>
  <si>
    <t>Number of runners</t>
  </si>
  <si>
    <t>Richard Webster</t>
  </si>
  <si>
    <t>Allan Smith</t>
  </si>
  <si>
    <t>Dean Webster</t>
  </si>
  <si>
    <t>Kath John</t>
  </si>
  <si>
    <t>Graham Vyner</t>
  </si>
  <si>
    <t>Nicola Julian</t>
  </si>
  <si>
    <t>James Davies</t>
  </si>
  <si>
    <t>Linda Owens</t>
  </si>
  <si>
    <t>Paul Rees</t>
  </si>
  <si>
    <t>Cath Lloyd-Bennett</t>
  </si>
  <si>
    <t>Julie Thomas</t>
  </si>
  <si>
    <t>Brian Griffiths</t>
  </si>
  <si>
    <t>Fay Sharpe</t>
  </si>
  <si>
    <t>Rob Sandles</t>
  </si>
  <si>
    <t>Linda Waller</t>
  </si>
  <si>
    <t>Louise Miskell</t>
  </si>
  <si>
    <t>Stuart Griffiths</t>
  </si>
  <si>
    <t>Andrew Lucas</t>
  </si>
  <si>
    <t>Linda Rees</t>
  </si>
  <si>
    <t>Donna Griffiths</t>
  </si>
  <si>
    <t>Dewi West</t>
  </si>
  <si>
    <t>Gary Howe</t>
  </si>
  <si>
    <t>Best Performance</t>
  </si>
  <si>
    <t>Race 1 Jan</t>
  </si>
  <si>
    <t>Race 2 Feb</t>
  </si>
  <si>
    <t>Race 3 Mar</t>
  </si>
  <si>
    <t>Race 4 Apr</t>
  </si>
  <si>
    <t>Race 5 May</t>
  </si>
  <si>
    <t>Race 6 Jun</t>
  </si>
  <si>
    <t>Race 7 Jun</t>
  </si>
  <si>
    <t>Race 8 Jul</t>
  </si>
  <si>
    <t>Race 9 Aug</t>
  </si>
  <si>
    <t>Race 10 Sep</t>
  </si>
  <si>
    <t>Male</t>
  </si>
  <si>
    <t>Female</t>
  </si>
  <si>
    <t>Best Perf.</t>
  </si>
  <si>
    <t>Paul Lewis</t>
  </si>
  <si>
    <t>Josh Sandles</t>
  </si>
  <si>
    <t>Claire Jones</t>
  </si>
  <si>
    <t>Leighton Jones</t>
  </si>
  <si>
    <t>Kim Holohan</t>
  </si>
  <si>
    <t>Martin Nicholls</t>
  </si>
  <si>
    <t>Del Eyre</t>
  </si>
  <si>
    <t>Nadine Hall</t>
  </si>
  <si>
    <t>Cordelia Jones</t>
  </si>
  <si>
    <t>Louise Eakins</t>
  </si>
  <si>
    <t>John Holohan</t>
  </si>
  <si>
    <t>Glyn Williams</t>
  </si>
  <si>
    <t>Anna Wake</t>
  </si>
  <si>
    <t>Min/Mi</t>
  </si>
  <si>
    <t>Miles</t>
  </si>
  <si>
    <t>miles</t>
  </si>
  <si>
    <t>Mike Nash</t>
  </si>
  <si>
    <t>mile</t>
  </si>
  <si>
    <t>Pauline Thornhill</t>
  </si>
  <si>
    <t>Sali Davies</t>
  </si>
  <si>
    <t>Martin Ennis</t>
  </si>
  <si>
    <t>guest</t>
  </si>
  <si>
    <t>Steve Cable</t>
  </si>
  <si>
    <t>John Sanderson</t>
  </si>
  <si>
    <t>Grp</t>
  </si>
  <si>
    <t>27th Sep Swansea Bay 10k</t>
  </si>
  <si>
    <t>Byron Davies</t>
  </si>
  <si>
    <t>Michelle Davies</t>
  </si>
  <si>
    <t>Corus Lake - 24th Jan</t>
  </si>
  <si>
    <t>Ian Phillips</t>
  </si>
  <si>
    <t>Leighton Williams</t>
  </si>
  <si>
    <t>Dean Hardie</t>
  </si>
  <si>
    <t>Michelle Cole</t>
  </si>
  <si>
    <t>Deborah Reed</t>
  </si>
  <si>
    <t>Matt Rogerson</t>
  </si>
  <si>
    <t>David Brown</t>
  </si>
  <si>
    <t>Louise Parry</t>
  </si>
  <si>
    <t>Steve Thomas (3M)</t>
  </si>
  <si>
    <t xml:space="preserve">Pontypridd - 21st Feb </t>
  </si>
  <si>
    <t>Stuart GRIFFITHS</t>
  </si>
  <si>
    <t>1:01:51</t>
  </si>
  <si>
    <t>Paul LEWIS</t>
  </si>
  <si>
    <t>1:02:55</t>
  </si>
  <si>
    <t>IAN PHILLIPS</t>
  </si>
  <si>
    <t>1:03:18</t>
  </si>
  <si>
    <t>Dean WEBSTER</t>
  </si>
  <si>
    <t>1:03:27</t>
  </si>
  <si>
    <t>1:05:01</t>
  </si>
  <si>
    <t>1:05:27</t>
  </si>
  <si>
    <t>Gary HOWE</t>
  </si>
  <si>
    <t>1:05:49</t>
  </si>
  <si>
    <t>Leighton WILLIAMS</t>
  </si>
  <si>
    <t>1:06:48</t>
  </si>
  <si>
    <t>1:07:45</t>
  </si>
  <si>
    <t>Amanda EVANS</t>
  </si>
  <si>
    <t>1:08:00</t>
  </si>
  <si>
    <t>GRAHAM COLVIN</t>
  </si>
  <si>
    <t>1:08:12</t>
  </si>
  <si>
    <t>Richard WEBSTER</t>
  </si>
  <si>
    <t>1:08:41</t>
  </si>
  <si>
    <t>Michelle COLE</t>
  </si>
  <si>
    <t>1:08:56</t>
  </si>
  <si>
    <t>Andrew LUCAS</t>
  </si>
  <si>
    <t>1:11:59</t>
  </si>
  <si>
    <t>Martin ENNIS</t>
  </si>
  <si>
    <t>1:12:46</t>
  </si>
  <si>
    <t>STEVE MCLELLAND</t>
  </si>
  <si>
    <t>1:14:13</t>
  </si>
  <si>
    <t>Nina BROCKLEBANK</t>
  </si>
  <si>
    <t>1:15:35</t>
  </si>
  <si>
    <t>Christina SMITH</t>
  </si>
  <si>
    <t>1:15:52</t>
  </si>
  <si>
    <t>ROGER BELL</t>
  </si>
  <si>
    <t>1:16:21</t>
  </si>
  <si>
    <t>MARK BENNEWITH</t>
  </si>
  <si>
    <t>1:16:35</t>
  </si>
  <si>
    <t>1:17:00</t>
  </si>
  <si>
    <t>LOUISE MISKELL</t>
  </si>
  <si>
    <t>1:17:35</t>
  </si>
  <si>
    <t>Del EYRE</t>
  </si>
  <si>
    <t>MIKE NASH</t>
  </si>
  <si>
    <t>1:17:53</t>
  </si>
  <si>
    <t>PAUL HOPKINS</t>
  </si>
  <si>
    <t>CLIVE GREAVES</t>
  </si>
  <si>
    <t>1:17:56</t>
  </si>
  <si>
    <t>Caroline SANDLES</t>
  </si>
  <si>
    <t>1:17:59</t>
  </si>
  <si>
    <t>GLYN WILLIAMS</t>
  </si>
  <si>
    <t>1:18:02</t>
  </si>
  <si>
    <t>Byron DAVIES</t>
  </si>
  <si>
    <t>Marcus EYRE</t>
  </si>
  <si>
    <t>Cordelia JONES</t>
  </si>
  <si>
    <t>1:20:53</t>
  </si>
  <si>
    <t>Richard DONNE</t>
  </si>
  <si>
    <t>1:22:43</t>
  </si>
  <si>
    <t>John SANDERSON</t>
  </si>
  <si>
    <t>1:23:10</t>
  </si>
  <si>
    <t>Linda REES</t>
  </si>
  <si>
    <t>Paul REES</t>
  </si>
  <si>
    <t>1:23:24</t>
  </si>
  <si>
    <t>GEOFF WHITE</t>
  </si>
  <si>
    <t>1:23:51</t>
  </si>
  <si>
    <t>Allan SMITH</t>
  </si>
  <si>
    <t>1:25:07</t>
  </si>
  <si>
    <t>James DAVIES</t>
  </si>
  <si>
    <t>1:25:17</t>
  </si>
  <si>
    <t>Donna GRIFFITHS</t>
  </si>
  <si>
    <t>Fay SHARPE</t>
  </si>
  <si>
    <t>LOUISE PARRY</t>
  </si>
  <si>
    <t>Sali DAVIES</t>
  </si>
  <si>
    <t>1:35:46</t>
  </si>
  <si>
    <t>Michelle DAVIES</t>
  </si>
  <si>
    <t>1:37:15</t>
  </si>
  <si>
    <t>Kim HOLOHAN</t>
  </si>
  <si>
    <t>Arthur PHILLIPS</t>
  </si>
  <si>
    <t>1:45:36</t>
  </si>
  <si>
    <t>Linda OWENS</t>
  </si>
  <si>
    <t>1:56:58</t>
  </si>
  <si>
    <t>JULIE DAVIES</t>
  </si>
  <si>
    <t>NADINE HALL</t>
  </si>
  <si>
    <t>2:03:26</t>
  </si>
  <si>
    <t>Steve THOMAS (3M)</t>
  </si>
  <si>
    <t>Rob SANDLES</t>
  </si>
  <si>
    <t>Steve CABLE</t>
  </si>
  <si>
    <t>Brian GRIFFITHS</t>
  </si>
  <si>
    <t>JOHN HOLOHAN</t>
  </si>
  <si>
    <t>CHRISTINE HURDIDGE</t>
  </si>
  <si>
    <t>SUE DAVIES</t>
  </si>
  <si>
    <t>Graham Colvin</t>
  </si>
  <si>
    <t>Amanda Evans</t>
  </si>
  <si>
    <t>Geoff White</t>
  </si>
  <si>
    <t>Paul Hopkins</t>
  </si>
  <si>
    <t>Mark Bennewith</t>
  </si>
  <si>
    <t>Clive Greaves</t>
  </si>
  <si>
    <t>Nina Brocklebank</t>
  </si>
  <si>
    <t>Arthur Phillips</t>
  </si>
  <si>
    <t>Sue Davies</t>
  </si>
  <si>
    <t>Paul Bowen</t>
  </si>
  <si>
    <t>Graham Barlow</t>
  </si>
  <si>
    <t>GRAHAM Vyner</t>
  </si>
  <si>
    <t>Ross Poiner</t>
  </si>
  <si>
    <t>Gareth White</t>
  </si>
  <si>
    <t>Viv Kavanagh</t>
  </si>
  <si>
    <t>Tony Spiller</t>
  </si>
  <si>
    <t>Laura Hall</t>
  </si>
  <si>
    <t>Lisa Williams</t>
  </si>
  <si>
    <t>Alfryn Easter</t>
  </si>
  <si>
    <t>Hywel Mainwaring</t>
  </si>
  <si>
    <t>Swansea Sea Front</t>
  </si>
  <si>
    <t>Steve Thomas (3m)</t>
  </si>
  <si>
    <t>Steve Mclelland</t>
  </si>
  <si>
    <t>Bernd Kulessa</t>
  </si>
  <si>
    <t>David Wilson-Evans</t>
  </si>
  <si>
    <t>Dicky Jones</t>
  </si>
  <si>
    <t>Noel Evans</t>
  </si>
  <si>
    <t>Dai Sullivan</t>
  </si>
  <si>
    <t>Rob Jones</t>
  </si>
  <si>
    <t>Eiri Evans</t>
  </si>
  <si>
    <t>Claire Middleton</t>
  </si>
  <si>
    <t>Debbie Veck</t>
  </si>
  <si>
    <t>Lynn Holmes</t>
  </si>
  <si>
    <t>Phil Davies</t>
  </si>
  <si>
    <t>Sally Reid</t>
  </si>
  <si>
    <t>Gate Inn, Bynea - 26th Apr</t>
  </si>
  <si>
    <t>Mark Gosney</t>
  </si>
  <si>
    <t>Dai Thomas</t>
  </si>
  <si>
    <t>Neil Higgins</t>
  </si>
  <si>
    <t>DNF</t>
  </si>
  <si>
    <t>Singleton Park  - 26th May</t>
  </si>
  <si>
    <t>Andrew Davies</t>
  </si>
  <si>
    <t>Sharon English</t>
  </si>
  <si>
    <t>Richard Jones</t>
  </si>
  <si>
    <t>Karen Pitt</t>
  </si>
  <si>
    <t>Crofty - 30th June</t>
  </si>
  <si>
    <t>Swansea Bay 5K</t>
  </si>
  <si>
    <t>Peter Lloyd</t>
  </si>
  <si>
    <t>geoff White</t>
  </si>
  <si>
    <t>Michelle Thomas-Luisi</t>
  </si>
  <si>
    <t xml:space="preserve">Eleyna </t>
  </si>
  <si>
    <t>Christina smith</t>
  </si>
  <si>
    <t>Laura Sharpe</t>
  </si>
  <si>
    <t>Dunvant RFC - 28th July</t>
  </si>
  <si>
    <t>Alex Thomas</t>
  </si>
  <si>
    <t>00:28:31</t>
  </si>
  <si>
    <t>00:29:28</t>
  </si>
  <si>
    <t>00:30:05</t>
  </si>
  <si>
    <t>00:30:43</t>
  </si>
  <si>
    <t>00:30:55</t>
  </si>
  <si>
    <t>00:31:14</t>
  </si>
  <si>
    <t>00:31:24</t>
  </si>
  <si>
    <t>00:32:12</t>
  </si>
  <si>
    <t>00:32:33</t>
  </si>
  <si>
    <t>00:33:05</t>
  </si>
  <si>
    <t>00:33:23</t>
  </si>
  <si>
    <t>00:35:21</t>
  </si>
  <si>
    <t>00:35:28</t>
  </si>
  <si>
    <t>00:35:37</t>
  </si>
  <si>
    <t>00:36:03</t>
  </si>
  <si>
    <t>00:36:11</t>
  </si>
  <si>
    <t>00:36:35</t>
  </si>
  <si>
    <t>00:37:34</t>
  </si>
  <si>
    <t>00:38:17</t>
  </si>
  <si>
    <t>00:42:32</t>
  </si>
  <si>
    <t>00:45:21</t>
  </si>
  <si>
    <t>Total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</si>
</sst>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"/>
    <numFmt numFmtId="176" formatCode="00"/>
    <numFmt numFmtId="177" formatCode="0.0"/>
    <numFmt numFmtId="178" formatCode="[$€-2]\ #,##0.00_);[Red]\([$€-2]\ #,##0.00\)"/>
    <numFmt numFmtId="179" formatCode="h:mm:ss;@"/>
    <numFmt numFmtId="180" formatCode="h:mm:ss"/>
    <numFmt numFmtId="181" formatCode="hh:mm:ss;@"/>
    <numFmt numFmtId="182" formatCode="[$-F400]h:mm:ss\ AM/PM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0"/>
    </font>
    <font>
      <b/>
      <sz val="9"/>
      <color indexed="12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sz val="7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tted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3" borderId="4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2" fontId="3" fillId="0" borderId="0" xfId="0" applyNumberFormat="1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2" xfId="0" applyFont="1" applyBorder="1" applyAlignment="1">
      <alignment/>
    </xf>
    <xf numFmtId="0" fontId="3" fillId="3" borderId="3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2" borderId="0" xfId="0" applyFont="1" applyFill="1" applyBorder="1" applyAlignment="1">
      <alignment horizontal="center" wrapText="1"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vertical="center"/>
    </xf>
    <xf numFmtId="46" fontId="3" fillId="0" borderId="4" xfId="0" applyNumberFormat="1" applyFont="1" applyBorder="1" applyAlignment="1">
      <alignment horizontal="center" vertical="top" wrapText="1"/>
    </xf>
    <xf numFmtId="46" fontId="3" fillId="0" borderId="2" xfId="0" applyNumberFormat="1" applyFont="1" applyBorder="1" applyAlignment="1">
      <alignment horizontal="center" vertical="top" wrapText="1"/>
    </xf>
    <xf numFmtId="46" fontId="3" fillId="0" borderId="2" xfId="0" applyNumberFormat="1" applyFont="1" applyBorder="1" applyAlignment="1">
      <alignment horizontal="center"/>
    </xf>
    <xf numFmtId="46" fontId="3" fillId="0" borderId="3" xfId="0" applyNumberFormat="1" applyFont="1" applyBorder="1" applyAlignment="1">
      <alignment horizontal="center"/>
    </xf>
    <xf numFmtId="46" fontId="3" fillId="0" borderId="4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5" fontId="5" fillId="0" borderId="2" xfId="0" applyNumberFormat="1" applyFont="1" applyBorder="1" applyAlignment="1">
      <alignment horizontal="center"/>
    </xf>
    <xf numFmtId="45" fontId="5" fillId="0" borderId="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6" fontId="5" fillId="0" borderId="0" xfId="0" applyNumberFormat="1" applyFont="1" applyAlignment="1">
      <alignment/>
    </xf>
    <xf numFmtId="46" fontId="5" fillId="0" borderId="4" xfId="0" applyNumberFormat="1" applyFont="1" applyBorder="1" applyAlignment="1">
      <alignment/>
    </xf>
    <xf numFmtId="46" fontId="5" fillId="0" borderId="2" xfId="0" applyNumberFormat="1" applyFont="1" applyBorder="1" applyAlignment="1">
      <alignment/>
    </xf>
    <xf numFmtId="45" fontId="5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3" xfId="0" applyFont="1" applyBorder="1" applyAlignment="1">
      <alignment/>
    </xf>
    <xf numFmtId="180" fontId="3" fillId="0" borderId="2" xfId="0" applyNumberFormat="1" applyFont="1" applyBorder="1" applyAlignment="1">
      <alignment horizontal="center"/>
    </xf>
    <xf numFmtId="180" fontId="3" fillId="0" borderId="3" xfId="0" applyNumberFormat="1" applyFont="1" applyBorder="1" applyAlignment="1">
      <alignment horizontal="center"/>
    </xf>
    <xf numFmtId="180" fontId="3" fillId="0" borderId="4" xfId="0" applyNumberFormat="1" applyFont="1" applyBorder="1" applyAlignment="1">
      <alignment horizontal="center"/>
    </xf>
    <xf numFmtId="179" fontId="3" fillId="0" borderId="4" xfId="0" applyNumberFormat="1" applyFont="1" applyBorder="1" applyAlignment="1">
      <alignment horizontal="center" vertical="top" wrapText="1"/>
    </xf>
    <xf numFmtId="179" fontId="3" fillId="0" borderId="2" xfId="0" applyNumberFormat="1" applyFont="1" applyBorder="1" applyAlignment="1">
      <alignment horizontal="center" vertical="top" wrapText="1"/>
    </xf>
    <xf numFmtId="179" fontId="3" fillId="0" borderId="3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2" borderId="0" xfId="0" applyFont="1" applyFill="1" applyAlignment="1">
      <alignment horizontal="center"/>
    </xf>
    <xf numFmtId="0" fontId="4" fillId="0" borderId="1" xfId="0" applyFont="1" applyBorder="1" applyAlignment="1">
      <alignment/>
    </xf>
    <xf numFmtId="21" fontId="5" fillId="0" borderId="2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6" xfId="0" applyFont="1" applyBorder="1" applyAlignment="1">
      <alignment/>
    </xf>
    <xf numFmtId="180" fontId="3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right" vertical="top" wrapText="1"/>
    </xf>
    <xf numFmtId="46" fontId="3" fillId="0" borderId="3" xfId="0" applyNumberFormat="1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5" fontId="5" fillId="0" borderId="4" xfId="0" applyNumberFormat="1" applyFont="1" applyBorder="1" applyAlignment="1">
      <alignment horizontal="center"/>
    </xf>
    <xf numFmtId="181" fontId="3" fillId="0" borderId="2" xfId="0" applyNumberFormat="1" applyFont="1" applyBorder="1" applyAlignment="1">
      <alignment horizontal="center"/>
    </xf>
    <xf numFmtId="181" fontId="3" fillId="0" borderId="3" xfId="0" applyNumberFormat="1" applyFont="1" applyBorder="1" applyAlignment="1">
      <alignment horizontal="center"/>
    </xf>
    <xf numFmtId="21" fontId="5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Fill="1" applyBorder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182" fontId="4" fillId="0" borderId="1" xfId="0" applyNumberFormat="1" applyFont="1" applyBorder="1" applyAlignment="1">
      <alignment horizontal="center"/>
    </xf>
    <xf numFmtId="182" fontId="3" fillId="0" borderId="0" xfId="0" applyNumberFormat="1" applyFont="1" applyAlignment="1">
      <alignment horizontal="right"/>
    </xf>
    <xf numFmtId="181" fontId="0" fillId="0" borderId="4" xfId="0" applyNumberFormat="1" applyBorder="1" applyAlignment="1">
      <alignment/>
    </xf>
    <xf numFmtId="181" fontId="0" fillId="0" borderId="2" xfId="0" applyNumberFormat="1" applyBorder="1" applyAlignment="1">
      <alignment/>
    </xf>
    <xf numFmtId="181" fontId="0" fillId="0" borderId="3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81" fontId="0" fillId="0" borderId="0" xfId="0" applyNumberFormat="1" applyBorder="1" applyAlignment="1">
      <alignment/>
    </xf>
    <xf numFmtId="0" fontId="3" fillId="0" borderId="4" xfId="0" applyNumberFormat="1" applyFont="1" applyFill="1" applyBorder="1" applyAlignment="1" applyProtection="1">
      <alignment/>
      <protection locked="0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2" xfId="0" applyNumberFormat="1" applyFont="1" applyFill="1" applyBorder="1" applyAlignment="1" applyProtection="1">
      <alignment/>
      <protection locked="0"/>
    </xf>
    <xf numFmtId="0" fontId="3" fillId="0" borderId="2" xfId="0" applyNumberFormat="1" applyFont="1" applyFill="1" applyBorder="1" applyAlignment="1" applyProtection="1">
      <alignment horizontal="right"/>
      <protection locked="0"/>
    </xf>
    <xf numFmtId="21" fontId="3" fillId="0" borderId="2" xfId="0" applyNumberFormat="1" applyFont="1" applyFill="1" applyBorder="1" applyAlignment="1" applyProtection="1">
      <alignment horizontal="right"/>
      <protection locked="0"/>
    </xf>
    <xf numFmtId="1" fontId="3" fillId="0" borderId="8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NumberFormat="1" applyFont="1" applyFill="1" applyBorder="1" applyAlignment="1" applyProtection="1">
      <alignment/>
      <protection locked="0"/>
    </xf>
    <xf numFmtId="0" fontId="3" fillId="0" borderId="3" xfId="0" applyNumberFormat="1" applyFont="1" applyFill="1" applyBorder="1" applyAlignment="1" applyProtection="1">
      <alignment horizontal="right"/>
      <protection locked="0"/>
    </xf>
    <xf numFmtId="46" fontId="5" fillId="0" borderId="3" xfId="0" applyNumberFormat="1" applyFont="1" applyBorder="1" applyAlignment="1">
      <alignment/>
    </xf>
    <xf numFmtId="0" fontId="3" fillId="0" borderId="3" xfId="0" applyNumberFormat="1" applyFont="1" applyFill="1" applyBorder="1" applyAlignment="1" applyProtection="1">
      <alignment horizontal="left"/>
      <protection locked="0"/>
    </xf>
    <xf numFmtId="21" fontId="3" fillId="0" borderId="3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Border="1" applyAlignment="1">
      <alignment horizontal="center" vertical="center"/>
    </xf>
    <xf numFmtId="21" fontId="3" fillId="0" borderId="4" xfId="0" applyNumberFormat="1" applyFont="1" applyFill="1" applyBorder="1" applyAlignment="1" applyProtection="1">
      <alignment horizontal="right"/>
      <protection locked="0"/>
    </xf>
    <xf numFmtId="21" fontId="3" fillId="0" borderId="2" xfId="0" applyNumberFormat="1" applyFont="1" applyFill="1" applyBorder="1" applyAlignment="1" applyProtection="1">
      <alignment horizontal="center"/>
      <protection locked="0"/>
    </xf>
    <xf numFmtId="1" fontId="3" fillId="0" borderId="7" xfId="0" applyNumberFormat="1" applyFont="1" applyBorder="1" applyAlignment="1">
      <alignment horizontal="center" vertical="top" wrapText="1"/>
    </xf>
    <xf numFmtId="1" fontId="3" fillId="0" borderId="8" xfId="0" applyNumberFormat="1" applyFont="1" applyBorder="1" applyAlignment="1">
      <alignment horizontal="center" vertical="top" wrapText="1"/>
    </xf>
    <xf numFmtId="1" fontId="3" fillId="0" borderId="9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/>
    </xf>
    <xf numFmtId="46" fontId="5" fillId="0" borderId="6" xfId="0" applyNumberFormat="1" applyFont="1" applyBorder="1" applyAlignment="1">
      <alignment/>
    </xf>
    <xf numFmtId="46" fontId="5" fillId="0" borderId="0" xfId="0" applyNumberFormat="1" applyFont="1" applyBorder="1" applyAlignment="1">
      <alignment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21" fontId="0" fillId="0" borderId="0" xfId="0" applyNumberFormat="1" applyAlignment="1">
      <alignment/>
    </xf>
    <xf numFmtId="0" fontId="0" fillId="0" borderId="12" xfId="0" applyBorder="1" applyAlignment="1">
      <alignment/>
    </xf>
    <xf numFmtId="21" fontId="0" fillId="0" borderId="4" xfId="0" applyNumberFormat="1" applyBorder="1" applyAlignment="1">
      <alignment/>
    </xf>
    <xf numFmtId="21" fontId="0" fillId="0" borderId="2" xfId="0" applyNumberFormat="1" applyBorder="1" applyAlignment="1">
      <alignment/>
    </xf>
    <xf numFmtId="21" fontId="0" fillId="0" borderId="3" xfId="0" applyNumberFormat="1" applyBorder="1" applyAlignment="1">
      <alignment/>
    </xf>
    <xf numFmtId="0" fontId="0" fillId="0" borderId="0" xfId="0" applyAlignment="1">
      <alignment/>
    </xf>
    <xf numFmtId="46" fontId="0" fillId="0" borderId="0" xfId="0" applyNumberFormat="1" applyAlignment="1">
      <alignment/>
    </xf>
    <xf numFmtId="179" fontId="3" fillId="0" borderId="0" xfId="0" applyNumberFormat="1" applyFont="1" applyBorder="1" applyAlignment="1">
      <alignment/>
    </xf>
    <xf numFmtId="179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6" xfId="0" applyFont="1" applyFill="1" applyBorder="1" applyAlignment="1">
      <alignment horizontal="center"/>
    </xf>
    <xf numFmtId="179" fontId="0" fillId="0" borderId="3" xfId="0" applyNumberFormat="1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6" fontId="0" fillId="0" borderId="4" xfId="0" applyNumberFormat="1" applyBorder="1" applyAlignment="1">
      <alignment/>
    </xf>
    <xf numFmtId="46" fontId="0" fillId="0" borderId="2" xfId="0" applyNumberFormat="1" applyBorder="1" applyAlignment="1">
      <alignment/>
    </xf>
    <xf numFmtId="179" fontId="0" fillId="0" borderId="2" xfId="0" applyNumberFormat="1" applyBorder="1" applyAlignment="1">
      <alignment/>
    </xf>
    <xf numFmtId="180" fontId="4" fillId="0" borderId="1" xfId="0" applyNumberFormat="1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2" borderId="14" xfId="0" applyFont="1" applyFill="1" applyBorder="1" applyAlignment="1">
      <alignment horizontal="center" wrapText="1"/>
    </xf>
    <xf numFmtId="0" fontId="5" fillId="0" borderId="14" xfId="0" applyFont="1" applyBorder="1" applyAlignment="1">
      <alignment/>
    </xf>
    <xf numFmtId="0" fontId="4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wrapText="1"/>
    </xf>
    <xf numFmtId="0" fontId="10" fillId="2" borderId="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66"/>
  <sheetViews>
    <sheetView showGridLines="0" workbookViewId="0" topLeftCell="A1">
      <selection activeCell="C67" sqref="C67"/>
    </sheetView>
  </sheetViews>
  <sheetFormatPr defaultColWidth="9.140625" defaultRowHeight="12.75"/>
  <cols>
    <col min="1" max="1" width="4.421875" style="2" customWidth="1"/>
    <col min="2" max="2" width="17.28125" style="1" customWidth="1"/>
    <col min="3" max="3" width="6.8515625" style="28" bestFit="1" customWidth="1"/>
    <col min="4" max="4" width="6.140625" style="2" bestFit="1" customWidth="1"/>
    <col min="5" max="5" width="2.8515625" style="4" customWidth="1"/>
    <col min="6" max="6" width="4.140625" style="2" bestFit="1" customWidth="1"/>
    <col min="7" max="7" width="21.140625" style="1" bestFit="1" customWidth="1"/>
    <col min="8" max="8" width="8.140625" style="117" bestFit="1" customWidth="1"/>
    <col min="9" max="9" width="6.140625" style="2" bestFit="1" customWidth="1"/>
    <col min="10" max="10" width="7.8515625" style="75" bestFit="1" customWidth="1"/>
    <col min="12" max="12" width="17.28125" style="1" bestFit="1" customWidth="1"/>
    <col min="13" max="16384" width="13.57421875" style="1" customWidth="1"/>
  </cols>
  <sheetData>
    <row r="1" spans="1:11" s="6" customFormat="1" ht="25.5" customHeight="1">
      <c r="A1" s="178" t="s">
        <v>88</v>
      </c>
      <c r="B1" s="179"/>
      <c r="C1" s="179"/>
      <c r="D1" s="179"/>
      <c r="E1" s="179"/>
      <c r="F1" s="179"/>
      <c r="G1" s="179"/>
      <c r="H1" s="179" t="s">
        <v>19</v>
      </c>
      <c r="I1" s="179" t="s">
        <v>20</v>
      </c>
      <c r="J1" s="65">
        <v>5</v>
      </c>
      <c r="K1" s="6" t="s">
        <v>75</v>
      </c>
    </row>
    <row r="2" spans="1:11" s="2" customFormat="1" ht="12">
      <c r="A2" s="38" t="s">
        <v>5</v>
      </c>
      <c r="B2" s="24" t="s">
        <v>7</v>
      </c>
      <c r="C2" s="13" t="s">
        <v>0</v>
      </c>
      <c r="D2" s="12" t="s">
        <v>1</v>
      </c>
      <c r="E2" s="14"/>
      <c r="F2" s="12" t="s">
        <v>5</v>
      </c>
      <c r="G2" s="7" t="s">
        <v>6</v>
      </c>
      <c r="H2" s="116" t="s">
        <v>0</v>
      </c>
      <c r="I2" s="12" t="s">
        <v>1</v>
      </c>
      <c r="J2" s="12" t="s">
        <v>73</v>
      </c>
      <c r="K2" s="62" t="s">
        <v>46</v>
      </c>
    </row>
    <row r="3" spans="1:14" ht="12" customHeight="1">
      <c r="A3" s="26">
        <v>1</v>
      </c>
      <c r="B3" s="48" t="s">
        <v>40</v>
      </c>
      <c r="C3" s="87">
        <f aca="true" t="shared" si="0" ref="C3:C34">VLOOKUP($B3,$G$2:$I$65,2,FALSE)</f>
        <v>0.020891203703703703</v>
      </c>
      <c r="D3" s="18">
        <f aca="true" t="shared" si="1" ref="D3:D34">VLOOKUP($B3,$G$2:$I$65,3,FALSE)</f>
        <v>100</v>
      </c>
      <c r="E3" s="25">
        <v>1</v>
      </c>
      <c r="F3" s="16">
        <v>1</v>
      </c>
      <c r="G3" s="48" t="s">
        <v>40</v>
      </c>
      <c r="H3" s="118">
        <v>0.020891203703703703</v>
      </c>
      <c r="I3" s="31">
        <v>100</v>
      </c>
      <c r="J3" s="105">
        <f aca="true" t="shared" si="2" ref="J3:J34">H3/J$1</f>
        <v>0.004178240740740741</v>
      </c>
      <c r="K3" s="123" t="s">
        <v>40</v>
      </c>
      <c r="L3" s="41"/>
      <c r="M3" s="124"/>
      <c r="N3" s="3"/>
    </row>
    <row r="4" spans="1:14" ht="12" customHeight="1">
      <c r="A4" s="20">
        <v>2</v>
      </c>
      <c r="B4" s="49" t="s">
        <v>89</v>
      </c>
      <c r="C4" s="88">
        <f t="shared" si="0"/>
        <v>0.021666666666666667</v>
      </c>
      <c r="D4" s="15">
        <f t="shared" si="1"/>
        <v>98</v>
      </c>
      <c r="E4" s="21">
        <v>1</v>
      </c>
      <c r="F4" s="17">
        <v>2</v>
      </c>
      <c r="G4" s="49" t="s">
        <v>60</v>
      </c>
      <c r="H4" s="119">
        <v>0.021331018518518517</v>
      </c>
      <c r="I4" s="19">
        <v>99</v>
      </c>
      <c r="J4" s="73">
        <f t="shared" si="2"/>
        <v>0.0042662037037037035</v>
      </c>
      <c r="K4" s="123" t="s">
        <v>66</v>
      </c>
      <c r="L4" s="41"/>
      <c r="M4" s="124"/>
      <c r="N4" s="3"/>
    </row>
    <row r="5" spans="1:14" ht="12" customHeight="1">
      <c r="A5" s="20">
        <v>3</v>
      </c>
      <c r="B5" s="49" t="s">
        <v>32</v>
      </c>
      <c r="C5" s="88">
        <f t="shared" si="0"/>
        <v>0.021967592592592594</v>
      </c>
      <c r="D5" s="15">
        <f t="shared" si="1"/>
        <v>97</v>
      </c>
      <c r="E5" s="21">
        <v>1</v>
      </c>
      <c r="F5" s="17">
        <v>3</v>
      </c>
      <c r="G5" s="49" t="s">
        <v>89</v>
      </c>
      <c r="H5" s="119">
        <v>0.021666666666666667</v>
      </c>
      <c r="I5" s="19">
        <v>98</v>
      </c>
      <c r="J5" s="73">
        <f t="shared" si="2"/>
        <v>0.004333333333333333</v>
      </c>
      <c r="K5" s="123"/>
      <c r="L5" s="41"/>
      <c r="M5" s="124"/>
      <c r="N5" s="3"/>
    </row>
    <row r="6" spans="1:14" ht="12" customHeight="1">
      <c r="A6" s="20">
        <v>4</v>
      </c>
      <c r="B6" s="49" t="s">
        <v>37</v>
      </c>
      <c r="C6" s="88">
        <f t="shared" si="0"/>
        <v>0.02201388888888889</v>
      </c>
      <c r="D6" s="15">
        <f t="shared" si="1"/>
        <v>96</v>
      </c>
      <c r="E6" s="21">
        <v>1</v>
      </c>
      <c r="F6" s="17">
        <v>4</v>
      </c>
      <c r="G6" s="49" t="s">
        <v>32</v>
      </c>
      <c r="H6" s="119">
        <v>0.021967592592592594</v>
      </c>
      <c r="I6" s="19">
        <v>97</v>
      </c>
      <c r="J6" s="73">
        <f t="shared" si="2"/>
        <v>0.004393518518518519</v>
      </c>
      <c r="K6" s="123"/>
      <c r="L6" s="41"/>
      <c r="M6" s="124"/>
      <c r="N6" s="3"/>
    </row>
    <row r="7" spans="1:14" ht="12" customHeight="1">
      <c r="A7" s="20">
        <v>5</v>
      </c>
      <c r="B7" s="49" t="s">
        <v>26</v>
      </c>
      <c r="C7" s="88">
        <f t="shared" si="0"/>
        <v>0.022048611111111113</v>
      </c>
      <c r="D7" s="15">
        <f t="shared" si="1"/>
        <v>95</v>
      </c>
      <c r="E7" s="21">
        <v>1</v>
      </c>
      <c r="F7" s="17">
        <v>5</v>
      </c>
      <c r="G7" s="49" t="s">
        <v>37</v>
      </c>
      <c r="H7" s="119">
        <v>0.02201388888888889</v>
      </c>
      <c r="I7" s="19">
        <v>96</v>
      </c>
      <c r="J7" s="73">
        <f t="shared" si="2"/>
        <v>0.004402777777777778</v>
      </c>
      <c r="K7" s="123"/>
      <c r="L7" s="41"/>
      <c r="M7" s="124"/>
      <c r="N7" s="3"/>
    </row>
    <row r="8" spans="1:14" ht="12" customHeight="1">
      <c r="A8" s="20">
        <v>6</v>
      </c>
      <c r="B8" s="49" t="s">
        <v>45</v>
      </c>
      <c r="C8" s="88">
        <f t="shared" si="0"/>
        <v>0.02210648148148148</v>
      </c>
      <c r="D8" s="15">
        <f t="shared" si="1"/>
        <v>94</v>
      </c>
      <c r="E8" s="21">
        <v>1</v>
      </c>
      <c r="F8" s="17">
        <v>6</v>
      </c>
      <c r="G8" s="49" t="s">
        <v>26</v>
      </c>
      <c r="H8" s="119">
        <v>0.022048611111111113</v>
      </c>
      <c r="I8" s="19">
        <v>95</v>
      </c>
      <c r="J8" s="73">
        <f t="shared" si="2"/>
        <v>0.004409722222222223</v>
      </c>
      <c r="K8" s="123"/>
      <c r="L8" s="41"/>
      <c r="M8" s="124"/>
      <c r="N8" s="3"/>
    </row>
    <row r="9" spans="1:14" ht="12" customHeight="1">
      <c r="A9" s="17">
        <v>7</v>
      </c>
      <c r="B9" s="49" t="s">
        <v>90</v>
      </c>
      <c r="C9" s="88">
        <f t="shared" si="0"/>
        <v>0.02221064814814815</v>
      </c>
      <c r="D9" s="15">
        <f t="shared" si="1"/>
        <v>93</v>
      </c>
      <c r="E9" s="21">
        <v>1</v>
      </c>
      <c r="F9" s="17">
        <v>7</v>
      </c>
      <c r="G9" s="49" t="s">
        <v>45</v>
      </c>
      <c r="H9" s="119">
        <v>0.02210648148148148</v>
      </c>
      <c r="I9" s="19">
        <v>94</v>
      </c>
      <c r="J9" s="73">
        <f t="shared" si="2"/>
        <v>0.004421296296296296</v>
      </c>
      <c r="K9" s="123"/>
      <c r="L9" s="41"/>
      <c r="M9" s="124"/>
      <c r="N9" s="3"/>
    </row>
    <row r="10" spans="1:14" ht="12" customHeight="1">
      <c r="A10" s="2">
        <v>8</v>
      </c>
      <c r="B10" s="49" t="s">
        <v>97</v>
      </c>
      <c r="C10" s="88">
        <f t="shared" si="0"/>
        <v>0.022291666666666668</v>
      </c>
      <c r="D10" s="17">
        <f t="shared" si="1"/>
        <v>92</v>
      </c>
      <c r="E10" s="21">
        <v>1</v>
      </c>
      <c r="F10" s="17">
        <v>8</v>
      </c>
      <c r="G10" s="49" t="s">
        <v>90</v>
      </c>
      <c r="H10" s="119">
        <v>0.02221064814814815</v>
      </c>
      <c r="I10" s="19">
        <v>93</v>
      </c>
      <c r="J10" s="73">
        <f t="shared" si="2"/>
        <v>0.00444212962962963</v>
      </c>
      <c r="K10" s="123"/>
      <c r="L10" s="41"/>
      <c r="M10" s="124"/>
      <c r="N10" s="3"/>
    </row>
    <row r="11" spans="1:14" ht="12" customHeight="1">
      <c r="A11" s="10">
        <v>9</v>
      </c>
      <c r="B11" s="50" t="s">
        <v>91</v>
      </c>
      <c r="C11" s="89">
        <f t="shared" si="0"/>
        <v>0.02246527777777778</v>
      </c>
      <c r="D11" s="10">
        <f t="shared" si="1"/>
        <v>91</v>
      </c>
      <c r="E11" s="52">
        <v>1</v>
      </c>
      <c r="F11" s="17">
        <v>9</v>
      </c>
      <c r="G11" s="49" t="s">
        <v>97</v>
      </c>
      <c r="H11" s="119">
        <v>0.022291666666666668</v>
      </c>
      <c r="I11" s="19">
        <v>92</v>
      </c>
      <c r="J11" s="73">
        <f t="shared" si="2"/>
        <v>0.004458333333333333</v>
      </c>
      <c r="K11" s="123"/>
      <c r="L11" s="41"/>
      <c r="M11" s="124"/>
      <c r="N11" s="3"/>
    </row>
    <row r="12" spans="1:14" ht="12" customHeight="1">
      <c r="A12" s="16">
        <v>1</v>
      </c>
      <c r="B12" s="48" t="s">
        <v>60</v>
      </c>
      <c r="C12" s="87">
        <f t="shared" si="0"/>
        <v>0.021331018518518517</v>
      </c>
      <c r="D12" s="16">
        <f t="shared" si="1"/>
        <v>99</v>
      </c>
      <c r="E12" s="25">
        <v>2</v>
      </c>
      <c r="F12" s="17">
        <v>10</v>
      </c>
      <c r="G12" s="49" t="s">
        <v>91</v>
      </c>
      <c r="H12" s="119">
        <v>0.02246527777777778</v>
      </c>
      <c r="I12" s="19">
        <v>91</v>
      </c>
      <c r="J12" s="73">
        <f t="shared" si="2"/>
        <v>0.004493055555555556</v>
      </c>
      <c r="K12" s="123"/>
      <c r="L12" s="41"/>
      <c r="M12" s="124"/>
      <c r="N12" s="3"/>
    </row>
    <row r="13" spans="1:14" ht="12" customHeight="1">
      <c r="A13" s="17">
        <v>2</v>
      </c>
      <c r="B13" s="49" t="s">
        <v>82</v>
      </c>
      <c r="C13" s="88">
        <f t="shared" si="0"/>
        <v>0.02291666666666667</v>
      </c>
      <c r="D13" s="17">
        <f t="shared" si="1"/>
        <v>90</v>
      </c>
      <c r="E13" s="21">
        <v>2</v>
      </c>
      <c r="F13" s="17">
        <v>11</v>
      </c>
      <c r="G13" s="49" t="s">
        <v>82</v>
      </c>
      <c r="H13" s="119">
        <v>0.02291666666666667</v>
      </c>
      <c r="I13" s="19">
        <v>90</v>
      </c>
      <c r="J13" s="73">
        <f t="shared" si="2"/>
        <v>0.004583333333333333</v>
      </c>
      <c r="K13" s="123"/>
      <c r="L13" s="41"/>
      <c r="M13" s="124"/>
      <c r="N13" s="3"/>
    </row>
    <row r="14" spans="1:14" ht="12" customHeight="1">
      <c r="A14" s="17">
        <v>3</v>
      </c>
      <c r="B14" s="49" t="s">
        <v>92</v>
      </c>
      <c r="C14" s="88">
        <f t="shared" si="0"/>
        <v>0.023125</v>
      </c>
      <c r="D14" s="17">
        <f t="shared" si="1"/>
        <v>89</v>
      </c>
      <c r="E14" s="21">
        <v>2</v>
      </c>
      <c r="F14" s="17">
        <v>12</v>
      </c>
      <c r="G14" s="49" t="s">
        <v>92</v>
      </c>
      <c r="H14" s="119">
        <v>0.023125</v>
      </c>
      <c r="I14" s="19">
        <v>89</v>
      </c>
      <c r="J14" s="73">
        <f t="shared" si="2"/>
        <v>0.004625</v>
      </c>
      <c r="K14" s="123"/>
      <c r="L14" s="41"/>
      <c r="M14" s="124"/>
      <c r="N14" s="3"/>
    </row>
    <row r="15" spans="1:14" ht="12" customHeight="1">
      <c r="A15" s="17">
        <v>4</v>
      </c>
      <c r="B15" s="49" t="s">
        <v>24</v>
      </c>
      <c r="C15" s="88">
        <f t="shared" si="0"/>
        <v>0.023310185185185187</v>
      </c>
      <c r="D15" s="17">
        <f t="shared" si="1"/>
        <v>88</v>
      </c>
      <c r="E15" s="21">
        <v>2</v>
      </c>
      <c r="F15" s="17">
        <v>13</v>
      </c>
      <c r="G15" s="49" t="s">
        <v>24</v>
      </c>
      <c r="H15" s="119">
        <v>0.023310185185185187</v>
      </c>
      <c r="I15" s="19">
        <v>88</v>
      </c>
      <c r="J15" s="73">
        <f t="shared" si="2"/>
        <v>0.0046620370370370375</v>
      </c>
      <c r="K15" s="123"/>
      <c r="L15" s="41"/>
      <c r="M15" s="124"/>
      <c r="N15" s="3"/>
    </row>
    <row r="16" spans="1:14" ht="12" customHeight="1">
      <c r="A16" s="17">
        <v>5</v>
      </c>
      <c r="B16" s="49" t="s">
        <v>93</v>
      </c>
      <c r="C16" s="88">
        <f t="shared" si="0"/>
        <v>0.02361111111111111</v>
      </c>
      <c r="D16" s="17">
        <f t="shared" si="1"/>
        <v>87</v>
      </c>
      <c r="E16" s="21">
        <v>2</v>
      </c>
      <c r="F16" s="17">
        <v>14</v>
      </c>
      <c r="G16" s="49" t="s">
        <v>93</v>
      </c>
      <c r="H16" s="119">
        <v>0.02361111111111111</v>
      </c>
      <c r="I16" s="19">
        <v>87</v>
      </c>
      <c r="J16" s="73">
        <f t="shared" si="2"/>
        <v>0.004722222222222222</v>
      </c>
      <c r="K16" s="123"/>
      <c r="L16" s="41"/>
      <c r="M16" s="124"/>
      <c r="N16" s="3"/>
    </row>
    <row r="17" spans="1:14" ht="12" customHeight="1">
      <c r="A17" s="17">
        <v>6</v>
      </c>
      <c r="B17" s="49" t="s">
        <v>41</v>
      </c>
      <c r="C17" s="88">
        <f t="shared" si="0"/>
        <v>0.023854166666666666</v>
      </c>
      <c r="D17" s="17">
        <f t="shared" si="1"/>
        <v>86</v>
      </c>
      <c r="E17" s="21">
        <v>2</v>
      </c>
      <c r="F17" s="17">
        <v>15</v>
      </c>
      <c r="G17" s="49" t="s">
        <v>41</v>
      </c>
      <c r="H17" s="119">
        <v>0.023854166666666666</v>
      </c>
      <c r="I17" s="19">
        <v>86</v>
      </c>
      <c r="J17" s="73">
        <f t="shared" si="2"/>
        <v>0.0047708333333333335</v>
      </c>
      <c r="K17" s="123"/>
      <c r="L17" s="41"/>
      <c r="M17" s="124"/>
      <c r="N17" s="3"/>
    </row>
    <row r="18" spans="1:14" ht="12" customHeight="1">
      <c r="A18" s="17">
        <v>7</v>
      </c>
      <c r="B18" s="49" t="s">
        <v>44</v>
      </c>
      <c r="C18" s="88">
        <f t="shared" si="0"/>
        <v>0.023923611111111114</v>
      </c>
      <c r="D18" s="17">
        <f t="shared" si="1"/>
        <v>85</v>
      </c>
      <c r="E18" s="21">
        <v>2</v>
      </c>
      <c r="F18" s="17">
        <v>16</v>
      </c>
      <c r="G18" s="49" t="s">
        <v>44</v>
      </c>
      <c r="H18" s="119">
        <v>0.023923611111111114</v>
      </c>
      <c r="I18" s="19">
        <v>85</v>
      </c>
      <c r="J18" s="73">
        <f t="shared" si="2"/>
        <v>0.004784722222222223</v>
      </c>
      <c r="K18" s="123"/>
      <c r="L18" s="41"/>
      <c r="M18" s="124"/>
      <c r="N18" s="3"/>
    </row>
    <row r="19" spans="1:14" ht="12" customHeight="1">
      <c r="A19" s="17">
        <v>8</v>
      </c>
      <c r="B19" s="49" t="s">
        <v>28</v>
      </c>
      <c r="C19" s="88">
        <f t="shared" si="0"/>
        <v>0.024189814814814817</v>
      </c>
      <c r="D19" s="17">
        <f t="shared" si="1"/>
        <v>84</v>
      </c>
      <c r="E19" s="22">
        <v>2</v>
      </c>
      <c r="F19" s="17">
        <v>17</v>
      </c>
      <c r="G19" s="49" t="s">
        <v>28</v>
      </c>
      <c r="H19" s="119">
        <v>0.024189814814814817</v>
      </c>
      <c r="I19" s="19">
        <v>84</v>
      </c>
      <c r="J19" s="73">
        <f t="shared" si="2"/>
        <v>0.004837962962962963</v>
      </c>
      <c r="K19" s="123"/>
      <c r="L19" s="41"/>
      <c r="M19" s="124"/>
      <c r="N19" s="3"/>
    </row>
    <row r="20" spans="1:14" ht="12" customHeight="1">
      <c r="A20" s="17">
        <v>9</v>
      </c>
      <c r="B20" s="49" t="s">
        <v>61</v>
      </c>
      <c r="C20" s="88">
        <f t="shared" si="0"/>
        <v>0.02424768518518518</v>
      </c>
      <c r="D20" s="17">
        <f t="shared" si="1"/>
        <v>83</v>
      </c>
      <c r="E20" s="22">
        <v>2</v>
      </c>
      <c r="F20" s="17">
        <v>18</v>
      </c>
      <c r="G20" s="49" t="s">
        <v>61</v>
      </c>
      <c r="H20" s="119">
        <v>0.02424768518518518</v>
      </c>
      <c r="I20" s="19">
        <v>83</v>
      </c>
      <c r="J20" s="73">
        <f t="shared" si="2"/>
        <v>0.004849537037037036</v>
      </c>
      <c r="K20" s="123"/>
      <c r="L20" s="41"/>
      <c r="M20" s="124"/>
      <c r="N20" s="3"/>
    </row>
    <row r="21" spans="1:14" ht="12" customHeight="1">
      <c r="A21" s="17">
        <v>10</v>
      </c>
      <c r="B21" s="49" t="s">
        <v>15</v>
      </c>
      <c r="C21" s="88">
        <f t="shared" si="0"/>
        <v>0.024525462962962968</v>
      </c>
      <c r="D21" s="17">
        <f t="shared" si="1"/>
        <v>81</v>
      </c>
      <c r="E21" s="22">
        <v>2</v>
      </c>
      <c r="F21" s="17">
        <v>19</v>
      </c>
      <c r="G21" s="49" t="s">
        <v>21</v>
      </c>
      <c r="H21" s="119">
        <v>0.02445601851851852</v>
      </c>
      <c r="I21" s="19">
        <v>82</v>
      </c>
      <c r="J21" s="73">
        <f t="shared" si="2"/>
        <v>0.004891203703703704</v>
      </c>
      <c r="K21" s="123"/>
      <c r="L21" s="41"/>
      <c r="M21" s="124"/>
      <c r="N21" s="3"/>
    </row>
    <row r="22" spans="1:14" ht="12" customHeight="1">
      <c r="A22" s="17">
        <v>11</v>
      </c>
      <c r="B22" s="49" t="s">
        <v>80</v>
      </c>
      <c r="C22" s="88">
        <f t="shared" si="0"/>
        <v>0.024710648148148148</v>
      </c>
      <c r="D22" s="17">
        <f t="shared" si="1"/>
        <v>80</v>
      </c>
      <c r="E22" s="22">
        <v>2</v>
      </c>
      <c r="F22" s="17">
        <v>20</v>
      </c>
      <c r="G22" s="49" t="s">
        <v>15</v>
      </c>
      <c r="H22" s="119">
        <v>0.024525462962962968</v>
      </c>
      <c r="I22" s="19">
        <v>81</v>
      </c>
      <c r="J22" s="73">
        <f t="shared" si="2"/>
        <v>0.004905092592592594</v>
      </c>
      <c r="K22" s="123"/>
      <c r="L22" s="41"/>
      <c r="M22" s="124"/>
      <c r="N22" s="3"/>
    </row>
    <row r="23" spans="1:14" ht="12" customHeight="1">
      <c r="A23" s="17">
        <v>12</v>
      </c>
      <c r="B23" s="49" t="s">
        <v>16</v>
      </c>
      <c r="C23" s="88">
        <f t="shared" si="0"/>
        <v>0.024849537037037035</v>
      </c>
      <c r="D23" s="17">
        <f t="shared" si="1"/>
        <v>79</v>
      </c>
      <c r="E23" s="22">
        <v>2</v>
      </c>
      <c r="F23" s="17">
        <v>21</v>
      </c>
      <c r="G23" s="49" t="s">
        <v>80</v>
      </c>
      <c r="H23" s="119">
        <v>0.024710648148148148</v>
      </c>
      <c r="I23" s="19">
        <v>80</v>
      </c>
      <c r="J23" s="73">
        <f t="shared" si="2"/>
        <v>0.00494212962962963</v>
      </c>
      <c r="K23" s="123"/>
      <c r="L23" s="41"/>
      <c r="M23" s="124"/>
      <c r="N23" s="3"/>
    </row>
    <row r="24" spans="1:14" ht="12" customHeight="1">
      <c r="A24" s="16">
        <v>1</v>
      </c>
      <c r="B24" s="48" t="s">
        <v>21</v>
      </c>
      <c r="C24" s="87">
        <f t="shared" si="0"/>
        <v>0.02445601851851852</v>
      </c>
      <c r="D24" s="16">
        <f t="shared" si="1"/>
        <v>82</v>
      </c>
      <c r="E24" s="27">
        <v>3</v>
      </c>
      <c r="F24" s="17">
        <v>22</v>
      </c>
      <c r="G24" s="49" t="s">
        <v>16</v>
      </c>
      <c r="H24" s="119">
        <v>0.024849537037037035</v>
      </c>
      <c r="I24" s="19">
        <v>79</v>
      </c>
      <c r="J24" s="73">
        <f t="shared" si="2"/>
        <v>0.004969907407407407</v>
      </c>
      <c r="K24" s="123"/>
      <c r="L24" s="41"/>
      <c r="M24" s="124"/>
      <c r="N24" s="3"/>
    </row>
    <row r="25" spans="1:14" ht="12" customHeight="1">
      <c r="A25" s="20">
        <v>2</v>
      </c>
      <c r="B25" s="49" t="s">
        <v>22</v>
      </c>
      <c r="C25" s="88">
        <f t="shared" si="0"/>
        <v>0.02497685185185185</v>
      </c>
      <c r="D25" s="17">
        <f t="shared" si="1"/>
        <v>78</v>
      </c>
      <c r="E25" s="22">
        <v>3</v>
      </c>
      <c r="F25" s="17">
        <v>23</v>
      </c>
      <c r="G25" s="49" t="s">
        <v>22</v>
      </c>
      <c r="H25" s="119">
        <v>0.02497685185185185</v>
      </c>
      <c r="I25" s="19">
        <v>78</v>
      </c>
      <c r="J25" s="73">
        <f t="shared" si="2"/>
        <v>0.0049953703703703705</v>
      </c>
      <c r="K25" s="123"/>
      <c r="L25" s="41"/>
      <c r="M25" s="124"/>
      <c r="N25" s="3"/>
    </row>
    <row r="26" spans="1:14" ht="12" customHeight="1">
      <c r="A26" s="17">
        <v>3</v>
      </c>
      <c r="B26" s="49" t="s">
        <v>39</v>
      </c>
      <c r="C26" s="88">
        <f t="shared" si="0"/>
        <v>0.025196759259259256</v>
      </c>
      <c r="D26" s="17">
        <f t="shared" si="1"/>
        <v>77</v>
      </c>
      <c r="E26" s="22">
        <v>3</v>
      </c>
      <c r="F26" s="17">
        <v>24</v>
      </c>
      <c r="G26" s="49" t="s">
        <v>39</v>
      </c>
      <c r="H26" s="119">
        <v>0.025196759259259256</v>
      </c>
      <c r="I26" s="19">
        <v>77</v>
      </c>
      <c r="J26" s="73">
        <f t="shared" si="2"/>
        <v>0.005039351851851851</v>
      </c>
      <c r="K26" s="123"/>
      <c r="L26" s="41"/>
      <c r="M26" s="124"/>
      <c r="N26" s="3"/>
    </row>
    <row r="27" spans="1:14" ht="12" customHeight="1">
      <c r="A27" s="17">
        <v>4</v>
      </c>
      <c r="B27" s="49" t="s">
        <v>94</v>
      </c>
      <c r="C27" s="88">
        <f t="shared" si="0"/>
        <v>0.025625</v>
      </c>
      <c r="D27" s="17">
        <f t="shared" si="1"/>
        <v>74</v>
      </c>
      <c r="E27" s="22">
        <v>3</v>
      </c>
      <c r="F27" s="17">
        <v>25</v>
      </c>
      <c r="G27" s="49" t="s">
        <v>76</v>
      </c>
      <c r="H27" s="119">
        <v>0.025277777777777777</v>
      </c>
      <c r="I27" s="19">
        <v>76</v>
      </c>
      <c r="J27" s="73">
        <f t="shared" si="2"/>
        <v>0.005055555555555555</v>
      </c>
      <c r="K27" s="123"/>
      <c r="L27" s="41"/>
      <c r="M27" s="124"/>
      <c r="N27" s="3"/>
    </row>
    <row r="28" spans="1:14" ht="12" customHeight="1">
      <c r="A28" s="17">
        <v>5</v>
      </c>
      <c r="B28" s="49" t="s">
        <v>17</v>
      </c>
      <c r="C28" s="88">
        <f t="shared" si="0"/>
        <v>0.025925925925925925</v>
      </c>
      <c r="D28" s="17">
        <f t="shared" si="1"/>
        <v>73</v>
      </c>
      <c r="E28" s="22">
        <v>3</v>
      </c>
      <c r="F28" s="17">
        <v>26</v>
      </c>
      <c r="G28" s="49" t="s">
        <v>35</v>
      </c>
      <c r="H28" s="119">
        <v>0.025590277777777778</v>
      </c>
      <c r="I28" s="19">
        <v>75</v>
      </c>
      <c r="J28" s="73">
        <f t="shared" si="2"/>
        <v>0.005118055555555555</v>
      </c>
      <c r="K28" s="123"/>
      <c r="L28" s="41"/>
      <c r="M28" s="124"/>
      <c r="N28" s="3"/>
    </row>
    <row r="29" spans="1:14" ht="12" customHeight="1">
      <c r="A29" s="17">
        <v>6</v>
      </c>
      <c r="B29" s="49" t="s">
        <v>9</v>
      </c>
      <c r="C29" s="88">
        <f t="shared" si="0"/>
        <v>0.026064814814814815</v>
      </c>
      <c r="D29" s="17">
        <f t="shared" si="1"/>
        <v>71</v>
      </c>
      <c r="E29" s="22">
        <v>3</v>
      </c>
      <c r="F29" s="17">
        <v>27</v>
      </c>
      <c r="G29" s="49" t="s">
        <v>94</v>
      </c>
      <c r="H29" s="119">
        <v>0.025625</v>
      </c>
      <c r="I29" s="19">
        <v>74</v>
      </c>
      <c r="J29" s="73">
        <f t="shared" si="2"/>
        <v>0.005124999999999999</v>
      </c>
      <c r="K29" s="123"/>
      <c r="L29" s="41"/>
      <c r="M29" s="124"/>
      <c r="N29" s="3"/>
    </row>
    <row r="30" spans="1:14" ht="12" customHeight="1">
      <c r="A30" s="20">
        <v>7</v>
      </c>
      <c r="B30" s="49" t="s">
        <v>34</v>
      </c>
      <c r="C30" s="88">
        <f t="shared" si="0"/>
        <v>0.026412037037037036</v>
      </c>
      <c r="D30" s="17">
        <f t="shared" si="1"/>
        <v>69</v>
      </c>
      <c r="E30" s="22">
        <v>3</v>
      </c>
      <c r="F30" s="17">
        <v>28</v>
      </c>
      <c r="G30" s="49" t="s">
        <v>17</v>
      </c>
      <c r="H30" s="119">
        <v>0.025925925925925925</v>
      </c>
      <c r="I30" s="19">
        <v>73</v>
      </c>
      <c r="J30" s="73">
        <f t="shared" si="2"/>
        <v>0.005185185185185185</v>
      </c>
      <c r="K30" s="123"/>
      <c r="L30" s="41"/>
      <c r="M30" s="124"/>
      <c r="N30" s="3"/>
    </row>
    <row r="31" spans="1:14" ht="12" customHeight="1">
      <c r="A31" s="53">
        <v>8</v>
      </c>
      <c r="B31" s="50" t="s">
        <v>86</v>
      </c>
      <c r="C31" s="89">
        <f t="shared" si="0"/>
        <v>0.027314814814814816</v>
      </c>
      <c r="D31" s="10">
        <f t="shared" si="1"/>
        <v>66</v>
      </c>
      <c r="E31" s="23">
        <v>3</v>
      </c>
      <c r="F31" s="17">
        <v>29</v>
      </c>
      <c r="G31" s="49" t="s">
        <v>66</v>
      </c>
      <c r="H31" s="119">
        <v>0.025995370370370367</v>
      </c>
      <c r="I31" s="19">
        <v>72</v>
      </c>
      <c r="J31" s="73">
        <f t="shared" si="2"/>
        <v>0.005199074074074073</v>
      </c>
      <c r="K31" s="123"/>
      <c r="L31" s="41"/>
      <c r="M31" s="124"/>
      <c r="N31" s="3"/>
    </row>
    <row r="32" spans="1:14" ht="12" customHeight="1">
      <c r="A32" s="16">
        <v>1</v>
      </c>
      <c r="B32" s="48" t="s">
        <v>76</v>
      </c>
      <c r="C32" s="87">
        <f t="shared" si="0"/>
        <v>0.025277777777777777</v>
      </c>
      <c r="D32" s="16">
        <f t="shared" si="1"/>
        <v>76</v>
      </c>
      <c r="E32" s="27">
        <v>4</v>
      </c>
      <c r="F32" s="17">
        <v>30</v>
      </c>
      <c r="G32" s="49" t="s">
        <v>9</v>
      </c>
      <c r="H32" s="119">
        <v>0.026064814814814815</v>
      </c>
      <c r="I32" s="19">
        <v>71</v>
      </c>
      <c r="J32" s="73">
        <f t="shared" si="2"/>
        <v>0.005212962962962963</v>
      </c>
      <c r="K32" s="123"/>
      <c r="L32" s="41"/>
      <c r="M32" s="124"/>
      <c r="N32" s="3"/>
    </row>
    <row r="33" spans="1:14" ht="12" customHeight="1">
      <c r="A33" s="17">
        <v>2</v>
      </c>
      <c r="B33" s="49" t="s">
        <v>35</v>
      </c>
      <c r="C33" s="88">
        <f t="shared" si="0"/>
        <v>0.025590277777777778</v>
      </c>
      <c r="D33" s="17">
        <f t="shared" si="1"/>
        <v>75</v>
      </c>
      <c r="E33" s="22">
        <v>4</v>
      </c>
      <c r="F33" s="17">
        <v>31</v>
      </c>
      <c r="G33" s="49" t="s">
        <v>71</v>
      </c>
      <c r="H33" s="119">
        <v>0.026331018518518517</v>
      </c>
      <c r="I33" s="19">
        <v>70</v>
      </c>
      <c r="J33" s="73">
        <f t="shared" si="2"/>
        <v>0.0052662037037037035</v>
      </c>
      <c r="K33" s="123"/>
      <c r="L33" s="41"/>
      <c r="M33" s="124"/>
      <c r="N33" s="3"/>
    </row>
    <row r="34" spans="1:14" ht="12" customHeight="1">
      <c r="A34" s="17">
        <v>3</v>
      </c>
      <c r="B34" s="49" t="s">
        <v>71</v>
      </c>
      <c r="C34" s="88">
        <f t="shared" si="0"/>
        <v>0.026331018518518517</v>
      </c>
      <c r="D34" s="17">
        <f t="shared" si="1"/>
        <v>70</v>
      </c>
      <c r="E34" s="22">
        <v>4</v>
      </c>
      <c r="F34" s="17">
        <v>32</v>
      </c>
      <c r="G34" s="49" t="s">
        <v>34</v>
      </c>
      <c r="H34" s="119">
        <v>0.026412037037037036</v>
      </c>
      <c r="I34" s="19">
        <v>69</v>
      </c>
      <c r="J34" s="73">
        <f t="shared" si="2"/>
        <v>0.0052824074074074075</v>
      </c>
      <c r="K34" s="123"/>
      <c r="L34" s="41"/>
      <c r="M34" s="124"/>
      <c r="N34" s="3"/>
    </row>
    <row r="35" spans="1:14" ht="12" customHeight="1">
      <c r="A35" s="17">
        <v>4</v>
      </c>
      <c r="B35" s="49" t="s">
        <v>68</v>
      </c>
      <c r="C35" s="88">
        <f aca="true" t="shared" si="3" ref="C35:C63">VLOOKUP($B35,$G$2:$I$65,2,FALSE)</f>
        <v>0.026585648148148146</v>
      </c>
      <c r="D35" s="17">
        <f aca="true" t="shared" si="4" ref="D35:D63">VLOOKUP($B35,$G$2:$I$65,3,FALSE)</f>
        <v>68</v>
      </c>
      <c r="E35" s="22">
        <v>4</v>
      </c>
      <c r="F35" s="17">
        <v>33</v>
      </c>
      <c r="G35" s="49" t="s">
        <v>68</v>
      </c>
      <c r="H35" s="119">
        <v>0.026585648148148146</v>
      </c>
      <c r="I35" s="19">
        <v>68</v>
      </c>
      <c r="J35" s="73">
        <f aca="true" t="shared" si="5" ref="J35:J63">H35/J$1</f>
        <v>0.005317129629629629</v>
      </c>
      <c r="K35" s="123"/>
      <c r="L35" s="41"/>
      <c r="M35" s="124"/>
      <c r="N35" s="3"/>
    </row>
    <row r="36" spans="1:14" ht="12" customHeight="1">
      <c r="A36" s="17">
        <v>5</v>
      </c>
      <c r="B36" s="49" t="s">
        <v>27</v>
      </c>
      <c r="C36" s="88">
        <f t="shared" si="3"/>
        <v>0.02711805555555555</v>
      </c>
      <c r="D36" s="17">
        <f t="shared" si="4"/>
        <v>67</v>
      </c>
      <c r="E36" s="22">
        <v>4</v>
      </c>
      <c r="F36" s="17">
        <v>34</v>
      </c>
      <c r="G36" s="49" t="s">
        <v>27</v>
      </c>
      <c r="H36" s="119">
        <v>0.02711805555555555</v>
      </c>
      <c r="I36" s="19">
        <v>67</v>
      </c>
      <c r="J36" s="73">
        <f t="shared" si="5"/>
        <v>0.00542361111111111</v>
      </c>
      <c r="K36" s="123"/>
      <c r="L36" s="41"/>
      <c r="M36" s="124"/>
      <c r="N36" s="3"/>
    </row>
    <row r="37" spans="1:14" ht="12" customHeight="1">
      <c r="A37" s="17">
        <v>6</v>
      </c>
      <c r="B37" s="49" t="s">
        <v>70</v>
      </c>
      <c r="C37" s="88">
        <f t="shared" si="3"/>
        <v>0.027881944444444445</v>
      </c>
      <c r="D37" s="17">
        <f t="shared" si="4"/>
        <v>65</v>
      </c>
      <c r="E37" s="22">
        <v>4</v>
      </c>
      <c r="F37" s="17">
        <v>35</v>
      </c>
      <c r="G37" s="49" t="s">
        <v>86</v>
      </c>
      <c r="H37" s="119">
        <v>0.027314814814814816</v>
      </c>
      <c r="I37" s="19">
        <v>66</v>
      </c>
      <c r="J37" s="73">
        <f t="shared" si="5"/>
        <v>0.005462962962962963</v>
      </c>
      <c r="K37" s="123"/>
      <c r="L37" s="41"/>
      <c r="M37" s="124"/>
      <c r="N37" s="3"/>
    </row>
    <row r="38" spans="1:14" ht="12" customHeight="1">
      <c r="A38" s="17">
        <v>7</v>
      </c>
      <c r="B38" s="49" t="s">
        <v>30</v>
      </c>
      <c r="C38" s="88">
        <f t="shared" si="3"/>
        <v>0.027893518518518515</v>
      </c>
      <c r="D38" s="17">
        <f t="shared" si="4"/>
        <v>64</v>
      </c>
      <c r="E38" s="22">
        <v>4</v>
      </c>
      <c r="F38" s="17">
        <v>36</v>
      </c>
      <c r="G38" s="49" t="s">
        <v>70</v>
      </c>
      <c r="H38" s="119">
        <v>0.027881944444444445</v>
      </c>
      <c r="I38" s="19">
        <v>65</v>
      </c>
      <c r="J38" s="73">
        <f t="shared" si="5"/>
        <v>0.005576388888888889</v>
      </c>
      <c r="K38" s="123"/>
      <c r="L38" s="41"/>
      <c r="M38" s="124"/>
      <c r="N38" s="3"/>
    </row>
    <row r="39" spans="1:14" ht="12" customHeight="1">
      <c r="A39" s="17">
        <v>8</v>
      </c>
      <c r="B39" s="49" t="s">
        <v>25</v>
      </c>
      <c r="C39" s="88">
        <f t="shared" si="3"/>
        <v>0.027974537037037034</v>
      </c>
      <c r="D39" s="17">
        <f t="shared" si="4"/>
        <v>63</v>
      </c>
      <c r="E39" s="22">
        <v>4</v>
      </c>
      <c r="F39" s="17">
        <v>37</v>
      </c>
      <c r="G39" s="49" t="s">
        <v>30</v>
      </c>
      <c r="H39" s="119">
        <v>0.027893518518518515</v>
      </c>
      <c r="I39" s="19">
        <v>64</v>
      </c>
      <c r="J39" s="73">
        <f t="shared" si="5"/>
        <v>0.005578703703703703</v>
      </c>
      <c r="K39" s="123"/>
      <c r="L39" s="41"/>
      <c r="M39" s="124"/>
      <c r="N39" s="3"/>
    </row>
    <row r="40" spans="1:14" ht="12" customHeight="1">
      <c r="A40" s="17">
        <v>9</v>
      </c>
      <c r="B40" s="49" t="s">
        <v>8</v>
      </c>
      <c r="C40" s="88">
        <f t="shared" si="3"/>
        <v>0.028067129629629626</v>
      </c>
      <c r="D40" s="17">
        <f t="shared" si="4"/>
        <v>62</v>
      </c>
      <c r="E40" s="22">
        <v>4</v>
      </c>
      <c r="F40" s="17">
        <v>38</v>
      </c>
      <c r="G40" s="49" t="s">
        <v>25</v>
      </c>
      <c r="H40" s="119">
        <v>0.027974537037037034</v>
      </c>
      <c r="I40" s="19">
        <v>63</v>
      </c>
      <c r="J40" s="73">
        <f t="shared" si="5"/>
        <v>0.005594907407407407</v>
      </c>
      <c r="K40" s="123"/>
      <c r="L40" s="41"/>
      <c r="M40" s="124"/>
      <c r="N40" s="3"/>
    </row>
    <row r="41" spans="1:14" ht="12" customHeight="1">
      <c r="A41" s="17">
        <v>10</v>
      </c>
      <c r="B41" s="49" t="s">
        <v>63</v>
      </c>
      <c r="C41" s="88">
        <f t="shared" si="3"/>
        <v>0.029120370370370366</v>
      </c>
      <c r="D41" s="17">
        <f t="shared" si="4"/>
        <v>56</v>
      </c>
      <c r="E41" s="22">
        <v>4</v>
      </c>
      <c r="F41" s="17">
        <v>39</v>
      </c>
      <c r="G41" s="49" t="s">
        <v>8</v>
      </c>
      <c r="H41" s="119">
        <v>0.028067129629629626</v>
      </c>
      <c r="I41" s="19">
        <v>62</v>
      </c>
      <c r="J41" s="73">
        <f t="shared" si="5"/>
        <v>0.005613425925925925</v>
      </c>
      <c r="K41" s="123"/>
      <c r="L41" s="41"/>
      <c r="M41" s="124"/>
      <c r="N41" s="3"/>
    </row>
    <row r="42" spans="1:14" ht="12" customHeight="1">
      <c r="A42" s="10">
        <v>11</v>
      </c>
      <c r="B42" s="50" t="s">
        <v>42</v>
      </c>
      <c r="C42" s="89">
        <f t="shared" si="3"/>
        <v>0.031111111111111107</v>
      </c>
      <c r="D42" s="10">
        <f t="shared" si="4"/>
        <v>49</v>
      </c>
      <c r="E42" s="23">
        <v>4</v>
      </c>
      <c r="F42" s="17">
        <v>40</v>
      </c>
      <c r="G42" s="49" t="s">
        <v>69</v>
      </c>
      <c r="H42" s="119">
        <v>0.02820601851851852</v>
      </c>
      <c r="I42" s="19">
        <v>61</v>
      </c>
      <c r="J42" s="73">
        <f t="shared" si="5"/>
        <v>0.005641203703703704</v>
      </c>
      <c r="K42" s="123"/>
      <c r="L42" s="41"/>
      <c r="M42" s="124"/>
      <c r="N42" s="3"/>
    </row>
    <row r="43" spans="1:14" ht="12" customHeight="1">
      <c r="A43" s="16">
        <v>1</v>
      </c>
      <c r="B43" s="48" t="s">
        <v>66</v>
      </c>
      <c r="C43" s="87">
        <f t="shared" si="3"/>
        <v>0.025995370370370367</v>
      </c>
      <c r="D43" s="16">
        <f t="shared" si="4"/>
        <v>72</v>
      </c>
      <c r="E43" s="22">
        <v>5</v>
      </c>
      <c r="F43" s="17">
        <v>41</v>
      </c>
      <c r="G43" s="49" t="s">
        <v>33</v>
      </c>
      <c r="H43" s="119">
        <v>0.028449074074074075</v>
      </c>
      <c r="I43" s="19">
        <v>60</v>
      </c>
      <c r="J43" s="73">
        <f t="shared" si="5"/>
        <v>0.005689814814814815</v>
      </c>
      <c r="K43" s="123"/>
      <c r="L43" s="41"/>
      <c r="M43" s="124"/>
      <c r="N43" s="3"/>
    </row>
    <row r="44" spans="1:14" ht="12" customHeight="1">
      <c r="A44" s="17">
        <v>2</v>
      </c>
      <c r="B44" s="49" t="s">
        <v>69</v>
      </c>
      <c r="C44" s="88">
        <f t="shared" si="3"/>
        <v>0.02820601851851852</v>
      </c>
      <c r="D44" s="17">
        <f t="shared" si="4"/>
        <v>61</v>
      </c>
      <c r="E44" s="22">
        <v>5</v>
      </c>
      <c r="F44" s="17">
        <v>42</v>
      </c>
      <c r="G44" s="49" t="s">
        <v>83</v>
      </c>
      <c r="H44" s="119">
        <v>0.028530092592592593</v>
      </c>
      <c r="I44" s="19">
        <v>59</v>
      </c>
      <c r="J44" s="73">
        <f t="shared" si="5"/>
        <v>0.005706018518518518</v>
      </c>
      <c r="K44" s="123"/>
      <c r="L44" s="41"/>
      <c r="M44" s="124"/>
      <c r="N44" s="3"/>
    </row>
    <row r="45" spans="1:14" ht="12" customHeight="1">
      <c r="A45" s="17">
        <v>3</v>
      </c>
      <c r="B45" s="49" t="s">
        <v>33</v>
      </c>
      <c r="C45" s="88">
        <f t="shared" si="3"/>
        <v>0.028449074074074075</v>
      </c>
      <c r="D45" s="17">
        <f t="shared" si="4"/>
        <v>60</v>
      </c>
      <c r="E45" s="22">
        <v>5</v>
      </c>
      <c r="F45" s="17">
        <v>43</v>
      </c>
      <c r="G45" s="49" t="s">
        <v>72</v>
      </c>
      <c r="H45" s="119">
        <v>0.028703703703703703</v>
      </c>
      <c r="I45" s="19">
        <v>58</v>
      </c>
      <c r="J45" s="73">
        <f t="shared" si="5"/>
        <v>0.005740740740740741</v>
      </c>
      <c r="K45" s="123"/>
      <c r="L45" s="41"/>
      <c r="M45" s="124"/>
      <c r="N45" s="3"/>
    </row>
    <row r="46" spans="1:14" ht="12" customHeight="1">
      <c r="A46" s="17">
        <v>4</v>
      </c>
      <c r="B46" s="49" t="s">
        <v>64</v>
      </c>
      <c r="C46" s="88">
        <f t="shared" si="3"/>
        <v>0.028854166666666667</v>
      </c>
      <c r="D46" s="17">
        <f t="shared" si="4"/>
        <v>57</v>
      </c>
      <c r="E46" s="22">
        <v>5</v>
      </c>
      <c r="F46" s="17">
        <v>44</v>
      </c>
      <c r="G46" s="49" t="s">
        <v>64</v>
      </c>
      <c r="H46" s="119">
        <v>0.028854166666666667</v>
      </c>
      <c r="I46" s="19">
        <v>57</v>
      </c>
      <c r="J46" s="73">
        <f t="shared" si="5"/>
        <v>0.0057708333333333335</v>
      </c>
      <c r="K46" s="123"/>
      <c r="L46" s="41"/>
      <c r="M46" s="124"/>
      <c r="N46" s="3"/>
    </row>
    <row r="47" spans="1:14" ht="12" customHeight="1">
      <c r="A47" s="17">
        <v>5</v>
      </c>
      <c r="B47" s="49" t="s">
        <v>10</v>
      </c>
      <c r="C47" s="88">
        <f t="shared" si="3"/>
        <v>0.029143518518518517</v>
      </c>
      <c r="D47" s="17">
        <f t="shared" si="4"/>
        <v>55</v>
      </c>
      <c r="E47" s="22">
        <v>5</v>
      </c>
      <c r="F47" s="17">
        <v>45</v>
      </c>
      <c r="G47" s="49" t="s">
        <v>63</v>
      </c>
      <c r="H47" s="119">
        <v>0.029120370370370366</v>
      </c>
      <c r="I47" s="19">
        <v>56</v>
      </c>
      <c r="J47" s="73">
        <f t="shared" si="5"/>
        <v>0.0058240740740740735</v>
      </c>
      <c r="K47" s="123"/>
      <c r="L47" s="41"/>
      <c r="M47" s="124"/>
      <c r="N47" s="3"/>
    </row>
    <row r="48" spans="1:14" ht="12" customHeight="1">
      <c r="A48" s="17">
        <v>6</v>
      </c>
      <c r="B48" s="49" t="s">
        <v>95</v>
      </c>
      <c r="C48" s="88">
        <f t="shared" si="3"/>
        <v>0.02953703703703704</v>
      </c>
      <c r="D48" s="17">
        <f t="shared" si="4"/>
        <v>53</v>
      </c>
      <c r="E48" s="22">
        <v>5</v>
      </c>
      <c r="F48" s="17">
        <v>46</v>
      </c>
      <c r="G48" s="49" t="s">
        <v>10</v>
      </c>
      <c r="H48" s="119">
        <v>0.029143518518518517</v>
      </c>
      <c r="I48" s="19">
        <v>55</v>
      </c>
      <c r="J48" s="73">
        <f t="shared" si="5"/>
        <v>0.005828703703703703</v>
      </c>
      <c r="K48" s="123"/>
      <c r="L48" s="41"/>
      <c r="M48" s="124"/>
      <c r="N48" s="3"/>
    </row>
    <row r="49" spans="1:14" ht="12" customHeight="1">
      <c r="A49" s="17">
        <v>7</v>
      </c>
      <c r="B49" s="49" t="s">
        <v>43</v>
      </c>
      <c r="C49" s="88">
        <f t="shared" si="3"/>
        <v>0.030162037037037032</v>
      </c>
      <c r="D49" s="17">
        <f t="shared" si="4"/>
        <v>52</v>
      </c>
      <c r="E49" s="22">
        <v>5</v>
      </c>
      <c r="F49" s="17">
        <v>47</v>
      </c>
      <c r="G49" s="49" t="s">
        <v>78</v>
      </c>
      <c r="H49" s="119">
        <v>0.02918981481481481</v>
      </c>
      <c r="I49" s="19">
        <v>54</v>
      </c>
      <c r="J49" s="73">
        <f t="shared" si="5"/>
        <v>0.005837962962962962</v>
      </c>
      <c r="K49" s="123"/>
      <c r="L49" s="41"/>
      <c r="M49" s="124"/>
      <c r="N49" s="3"/>
    </row>
    <row r="50" spans="1:14" ht="12" customHeight="1">
      <c r="A50" s="17">
        <v>8</v>
      </c>
      <c r="B50" s="49" t="s">
        <v>96</v>
      </c>
      <c r="C50" s="88">
        <f t="shared" si="3"/>
        <v>0.030474537037037036</v>
      </c>
      <c r="D50" s="17">
        <f t="shared" si="4"/>
        <v>51</v>
      </c>
      <c r="E50" s="22">
        <v>5</v>
      </c>
      <c r="F50" s="17">
        <v>48</v>
      </c>
      <c r="G50" s="49" t="s">
        <v>95</v>
      </c>
      <c r="H50" s="119">
        <v>0.02953703703703704</v>
      </c>
      <c r="I50" s="19">
        <v>53</v>
      </c>
      <c r="J50" s="73">
        <f t="shared" si="5"/>
        <v>0.005907407407407408</v>
      </c>
      <c r="K50" s="123"/>
      <c r="L50" s="41"/>
      <c r="M50" s="124"/>
      <c r="N50" s="3"/>
    </row>
    <row r="51" spans="1:14" ht="12" customHeight="1">
      <c r="A51" s="17">
        <v>9</v>
      </c>
      <c r="B51" s="49" t="s">
        <v>36</v>
      </c>
      <c r="C51" s="88">
        <f t="shared" si="3"/>
        <v>0.031504629629629625</v>
      </c>
      <c r="D51" s="17">
        <f t="shared" si="4"/>
        <v>47</v>
      </c>
      <c r="E51" s="22">
        <v>5</v>
      </c>
      <c r="F51" s="17">
        <v>49</v>
      </c>
      <c r="G51" s="49" t="s">
        <v>43</v>
      </c>
      <c r="H51" s="119">
        <v>0.030162037037037032</v>
      </c>
      <c r="I51" s="19">
        <v>52</v>
      </c>
      <c r="J51" s="73">
        <f t="shared" si="5"/>
        <v>0.0060324074074074065</v>
      </c>
      <c r="K51" s="123"/>
      <c r="L51" s="41"/>
      <c r="M51" s="124"/>
      <c r="N51" s="3"/>
    </row>
    <row r="52" spans="1:14" ht="12" customHeight="1">
      <c r="A52" s="17">
        <v>10</v>
      </c>
      <c r="B52" s="49" t="s">
        <v>62</v>
      </c>
      <c r="C52" s="88">
        <f t="shared" si="3"/>
        <v>0.03180555555555555</v>
      </c>
      <c r="D52" s="17">
        <f t="shared" si="4"/>
        <v>46</v>
      </c>
      <c r="E52" s="22">
        <v>5</v>
      </c>
      <c r="F52" s="17">
        <v>50</v>
      </c>
      <c r="G52" s="49" t="s">
        <v>96</v>
      </c>
      <c r="H52" s="119">
        <v>0.030474537037037036</v>
      </c>
      <c r="I52" s="19">
        <v>51</v>
      </c>
      <c r="J52" s="73">
        <f t="shared" si="5"/>
        <v>0.006094907407407407</v>
      </c>
      <c r="K52" s="123"/>
      <c r="L52" s="41"/>
      <c r="M52" s="124"/>
      <c r="N52" s="3"/>
    </row>
    <row r="53" spans="1:14" ht="12" customHeight="1">
      <c r="A53" s="17">
        <v>11</v>
      </c>
      <c r="B53" s="49" t="s">
        <v>65</v>
      </c>
      <c r="C53" s="89">
        <f t="shared" si="3"/>
        <v>0.03229166666666667</v>
      </c>
      <c r="D53" s="17">
        <f t="shared" si="4"/>
        <v>45</v>
      </c>
      <c r="E53" s="22">
        <v>5</v>
      </c>
      <c r="F53" s="17">
        <v>51</v>
      </c>
      <c r="G53" s="49" t="s">
        <v>79</v>
      </c>
      <c r="H53" s="119">
        <v>0.031099537037037037</v>
      </c>
      <c r="I53" s="19">
        <v>50</v>
      </c>
      <c r="J53" s="73">
        <f t="shared" si="5"/>
        <v>0.0062199074074074075</v>
      </c>
      <c r="K53" s="123"/>
      <c r="L53" s="41"/>
      <c r="M53" s="124"/>
      <c r="N53" s="3"/>
    </row>
    <row r="54" spans="1:14" ht="12" customHeight="1">
      <c r="A54" s="16">
        <v>1</v>
      </c>
      <c r="B54" s="48" t="s">
        <v>72</v>
      </c>
      <c r="C54" s="87">
        <f t="shared" si="3"/>
        <v>0.028703703703703703</v>
      </c>
      <c r="D54" s="16">
        <f t="shared" si="4"/>
        <v>58</v>
      </c>
      <c r="E54" s="27">
        <v>6</v>
      </c>
      <c r="F54" s="17">
        <v>52</v>
      </c>
      <c r="G54" s="49" t="s">
        <v>42</v>
      </c>
      <c r="H54" s="119">
        <v>0.031111111111111107</v>
      </c>
      <c r="I54" s="19">
        <v>49</v>
      </c>
      <c r="J54" s="73">
        <f t="shared" si="5"/>
        <v>0.006222222222222221</v>
      </c>
      <c r="K54" s="123"/>
      <c r="L54" s="41"/>
      <c r="M54" s="124"/>
      <c r="N54" s="3"/>
    </row>
    <row r="55" spans="1:14" ht="12" customHeight="1">
      <c r="A55" s="17">
        <v>2</v>
      </c>
      <c r="B55" s="49" t="s">
        <v>78</v>
      </c>
      <c r="C55" s="88">
        <f t="shared" si="3"/>
        <v>0.02918981481481481</v>
      </c>
      <c r="D55" s="17">
        <f t="shared" si="4"/>
        <v>54</v>
      </c>
      <c r="E55" s="22">
        <v>6</v>
      </c>
      <c r="F55" s="17">
        <v>53</v>
      </c>
      <c r="G55" s="49" t="s">
        <v>87</v>
      </c>
      <c r="H55" s="119">
        <v>0.03146990740740741</v>
      </c>
      <c r="I55" s="19">
        <v>48</v>
      </c>
      <c r="J55" s="73">
        <f t="shared" si="5"/>
        <v>0.006293981481481482</v>
      </c>
      <c r="K55" s="123"/>
      <c r="L55" s="41"/>
      <c r="M55" s="124"/>
      <c r="N55" s="3"/>
    </row>
    <row r="56" spans="1:14" ht="12" customHeight="1">
      <c r="A56" s="17">
        <v>3</v>
      </c>
      <c r="B56" s="49" t="s">
        <v>79</v>
      </c>
      <c r="C56" s="88">
        <f t="shared" si="3"/>
        <v>0.031099537037037037</v>
      </c>
      <c r="D56" s="17">
        <f t="shared" si="4"/>
        <v>50</v>
      </c>
      <c r="E56" s="22">
        <v>6</v>
      </c>
      <c r="F56" s="17">
        <v>54</v>
      </c>
      <c r="G56" s="49" t="s">
        <v>36</v>
      </c>
      <c r="H56" s="119">
        <v>0.031504629629629625</v>
      </c>
      <c r="I56" s="19">
        <v>47</v>
      </c>
      <c r="J56" s="73">
        <f t="shared" si="5"/>
        <v>0.006300925925925925</v>
      </c>
      <c r="K56" s="123"/>
      <c r="L56" s="41"/>
      <c r="M56" s="124"/>
      <c r="N56" s="3"/>
    </row>
    <row r="57" spans="1:14" ht="12" customHeight="1">
      <c r="A57" s="17">
        <v>4</v>
      </c>
      <c r="B57" s="49" t="s">
        <v>87</v>
      </c>
      <c r="C57" s="88">
        <f t="shared" si="3"/>
        <v>0.03146990740740741</v>
      </c>
      <c r="D57" s="17">
        <f t="shared" si="4"/>
        <v>48</v>
      </c>
      <c r="E57" s="22">
        <v>6</v>
      </c>
      <c r="F57" s="17">
        <v>55</v>
      </c>
      <c r="G57" s="49" t="s">
        <v>62</v>
      </c>
      <c r="H57" s="119">
        <v>0.03180555555555555</v>
      </c>
      <c r="I57" s="19">
        <v>46</v>
      </c>
      <c r="J57" s="73">
        <f t="shared" si="5"/>
        <v>0.006361111111111111</v>
      </c>
      <c r="K57" s="123"/>
      <c r="L57" s="41"/>
      <c r="M57" s="124"/>
      <c r="N57" s="3"/>
    </row>
    <row r="58" spans="1:14" ht="12" customHeight="1">
      <c r="A58" s="10">
        <v>5</v>
      </c>
      <c r="B58" s="50" t="s">
        <v>38</v>
      </c>
      <c r="C58" s="89">
        <f t="shared" si="3"/>
        <v>0.03304398148148149</v>
      </c>
      <c r="D58" s="10">
        <f t="shared" si="4"/>
        <v>44</v>
      </c>
      <c r="E58" s="23">
        <v>6</v>
      </c>
      <c r="F58" s="17">
        <v>56</v>
      </c>
      <c r="G58" s="49" t="s">
        <v>65</v>
      </c>
      <c r="H58" s="119">
        <v>0.03229166666666667</v>
      </c>
      <c r="I58" s="19">
        <v>45</v>
      </c>
      <c r="J58" s="73">
        <f t="shared" si="5"/>
        <v>0.006458333333333334</v>
      </c>
      <c r="K58" s="123"/>
      <c r="L58" s="41"/>
      <c r="M58" s="124"/>
      <c r="N58" s="3"/>
    </row>
    <row r="59" spans="1:14" ht="12" customHeight="1">
      <c r="A59" s="16">
        <v>1</v>
      </c>
      <c r="B59" s="48" t="s">
        <v>83</v>
      </c>
      <c r="C59" s="87">
        <f t="shared" si="3"/>
        <v>0.028530092592592593</v>
      </c>
      <c r="D59" s="16">
        <f t="shared" si="4"/>
        <v>59</v>
      </c>
      <c r="E59" s="27">
        <v>7</v>
      </c>
      <c r="F59" s="17">
        <v>57</v>
      </c>
      <c r="G59" s="49" t="s">
        <v>38</v>
      </c>
      <c r="H59" s="119">
        <v>0.03304398148148149</v>
      </c>
      <c r="I59" s="19">
        <v>44</v>
      </c>
      <c r="J59" s="73">
        <f t="shared" si="5"/>
        <v>0.0066087962962962975</v>
      </c>
      <c r="K59" s="123"/>
      <c r="L59" s="41"/>
      <c r="M59" s="124"/>
      <c r="N59" s="3"/>
    </row>
    <row r="60" spans="1:14" ht="12" customHeight="1">
      <c r="A60" s="17">
        <v>2</v>
      </c>
      <c r="B60" s="49" t="s">
        <v>31</v>
      </c>
      <c r="C60" s="88">
        <f t="shared" si="3"/>
        <v>0.03547453703703704</v>
      </c>
      <c r="D60" s="17">
        <f t="shared" si="4"/>
        <v>43</v>
      </c>
      <c r="E60" s="22">
        <v>7</v>
      </c>
      <c r="F60" s="17">
        <v>58</v>
      </c>
      <c r="G60" s="49" t="s">
        <v>31</v>
      </c>
      <c r="H60" s="119">
        <v>0.03547453703703704</v>
      </c>
      <c r="I60" s="19">
        <v>43</v>
      </c>
      <c r="J60" s="73">
        <f t="shared" si="5"/>
        <v>0.007094907407407408</v>
      </c>
      <c r="K60" s="123"/>
      <c r="L60" s="41"/>
      <c r="M60" s="124"/>
      <c r="N60" s="3"/>
    </row>
    <row r="61" spans="1:14" ht="12" customHeight="1">
      <c r="A61" s="17">
        <v>3</v>
      </c>
      <c r="B61" s="49" t="s">
        <v>18</v>
      </c>
      <c r="C61" s="88">
        <f t="shared" si="3"/>
        <v>0.036284722222222225</v>
      </c>
      <c r="D61" s="17">
        <f t="shared" si="4"/>
        <v>42</v>
      </c>
      <c r="E61" s="22">
        <v>7</v>
      </c>
      <c r="F61" s="17">
        <v>59</v>
      </c>
      <c r="G61" s="49" t="s">
        <v>18</v>
      </c>
      <c r="H61" s="119">
        <v>0.036284722222222225</v>
      </c>
      <c r="I61" s="19">
        <v>42</v>
      </c>
      <c r="J61" s="73">
        <f t="shared" si="5"/>
        <v>0.007256944444444445</v>
      </c>
      <c r="K61" s="123"/>
      <c r="L61" s="41"/>
      <c r="M61" s="124"/>
      <c r="N61" s="3"/>
    </row>
    <row r="62" spans="1:14" ht="12" customHeight="1">
      <c r="A62" s="17">
        <v>4</v>
      </c>
      <c r="B62" s="49" t="s">
        <v>29</v>
      </c>
      <c r="C62" s="88">
        <f t="shared" si="3"/>
        <v>0.036875</v>
      </c>
      <c r="D62" s="17">
        <f t="shared" si="4"/>
        <v>41</v>
      </c>
      <c r="E62" s="22">
        <v>7</v>
      </c>
      <c r="F62" s="17">
        <v>60</v>
      </c>
      <c r="G62" s="49" t="s">
        <v>29</v>
      </c>
      <c r="H62" s="119">
        <v>0.036875</v>
      </c>
      <c r="I62" s="19">
        <v>41</v>
      </c>
      <c r="J62" s="73">
        <f t="shared" si="5"/>
        <v>0.007375</v>
      </c>
      <c r="K62" s="123"/>
      <c r="L62" s="41"/>
      <c r="M62" s="124"/>
      <c r="N62" s="3"/>
    </row>
    <row r="63" spans="1:14" ht="12" customHeight="1">
      <c r="A63" s="10">
        <v>5</v>
      </c>
      <c r="B63" s="50" t="s">
        <v>67</v>
      </c>
      <c r="C63" s="89">
        <f t="shared" si="3"/>
        <v>0.039699074074074074</v>
      </c>
      <c r="D63" s="10">
        <f t="shared" si="4"/>
        <v>40</v>
      </c>
      <c r="E63" s="23">
        <v>7</v>
      </c>
      <c r="F63" s="10">
        <v>61</v>
      </c>
      <c r="G63" s="50" t="s">
        <v>67</v>
      </c>
      <c r="H63" s="120">
        <v>0.039699074074074074</v>
      </c>
      <c r="I63" s="46">
        <v>40</v>
      </c>
      <c r="J63" s="74">
        <f t="shared" si="5"/>
        <v>0.007939814814814814</v>
      </c>
      <c r="K63" s="123"/>
      <c r="L63" s="41"/>
      <c r="M63" s="124"/>
      <c r="N63" s="3"/>
    </row>
    <row r="64" spans="11:14" ht="12" customHeight="1">
      <c r="K64" s="41"/>
      <c r="L64" s="3"/>
      <c r="M64" s="3"/>
      <c r="N64" s="3"/>
    </row>
    <row r="65" spans="11:14" ht="12" customHeight="1">
      <c r="K65" s="41"/>
      <c r="L65" s="3"/>
      <c r="M65" s="3"/>
      <c r="N65" s="3"/>
    </row>
    <row r="66" spans="11:14" ht="12" customHeight="1">
      <c r="K66" s="41"/>
      <c r="L66" s="3"/>
      <c r="M66" s="3"/>
      <c r="N66" s="3"/>
    </row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</sheetData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N52"/>
  <sheetViews>
    <sheetView showGridLines="0" workbookViewId="0" topLeftCell="A8">
      <selection activeCell="G3" sqref="G3:H52"/>
    </sheetView>
  </sheetViews>
  <sheetFormatPr defaultColWidth="9.140625" defaultRowHeight="12.75"/>
  <cols>
    <col min="1" max="1" width="4.421875" style="5" customWidth="1"/>
    <col min="2" max="2" width="17.421875" style="3" customWidth="1"/>
    <col min="3" max="3" width="7.8515625" style="43" bestFit="1" customWidth="1"/>
    <col min="4" max="4" width="6.57421875" style="5" customWidth="1"/>
    <col min="5" max="5" width="3.8515625" style="45" bestFit="1" customWidth="1"/>
    <col min="6" max="6" width="4.140625" style="5" bestFit="1" customWidth="1"/>
    <col min="7" max="7" width="18.00390625" style="47" customWidth="1"/>
    <col min="8" max="8" width="8.421875" style="111" customWidth="1"/>
    <col min="9" max="9" width="6.57421875" style="5" bestFit="1" customWidth="1"/>
    <col min="10" max="10" width="6.140625" style="41" bestFit="1" customWidth="1"/>
    <col min="11" max="11" width="17.421875" style="41" bestFit="1" customWidth="1"/>
    <col min="12" max="12" width="17.00390625" style="3" bestFit="1" customWidth="1"/>
    <col min="13" max="13" width="2.00390625" style="3" bestFit="1" customWidth="1"/>
    <col min="14" max="14" width="8.140625" style="3" bestFit="1" customWidth="1"/>
    <col min="15" max="16384" width="13.57421875" style="3" customWidth="1"/>
  </cols>
  <sheetData>
    <row r="1" spans="1:11" s="35" customFormat="1" ht="25.5" customHeight="1">
      <c r="A1" s="180" t="s">
        <v>85</v>
      </c>
      <c r="B1" s="181"/>
      <c r="C1" s="181"/>
      <c r="D1" s="181"/>
      <c r="E1" s="181"/>
      <c r="F1" s="181"/>
      <c r="G1" s="181"/>
      <c r="H1" s="181"/>
      <c r="I1" s="181"/>
      <c r="J1" s="35">
        <v>6.2</v>
      </c>
      <c r="K1" s="35" t="s">
        <v>77</v>
      </c>
    </row>
    <row r="2" spans="1:11" s="5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 t="s">
        <v>84</v>
      </c>
      <c r="F2" s="12" t="s">
        <v>5</v>
      </c>
      <c r="G2" s="7" t="s">
        <v>6</v>
      </c>
      <c r="H2" s="173" t="s">
        <v>0</v>
      </c>
      <c r="I2" s="12" t="s">
        <v>1</v>
      </c>
      <c r="J2" s="12" t="s">
        <v>73</v>
      </c>
      <c r="K2" s="62" t="s">
        <v>46</v>
      </c>
    </row>
    <row r="3" spans="1:14" ht="12" customHeight="1">
      <c r="A3" s="26">
        <v>1</v>
      </c>
      <c r="B3" s="48" t="s">
        <v>211</v>
      </c>
      <c r="C3" s="66">
        <f aca="true" t="shared" si="0" ref="C3:C34">VLOOKUP($B3,$G$2:$I$52,2,FALSE)</f>
        <v>0.024652777777777777</v>
      </c>
      <c r="D3" s="18">
        <f aca="true" t="shared" si="1" ref="D3:D34">VLOOKUP($B3,$G$2:$I$52,3,FALSE)</f>
        <v>100</v>
      </c>
      <c r="E3" s="25">
        <v>1</v>
      </c>
      <c r="F3" s="16">
        <v>1</v>
      </c>
      <c r="G3" s="48" t="s">
        <v>211</v>
      </c>
      <c r="H3" s="154">
        <v>0.024652777777777777</v>
      </c>
      <c r="I3" s="31">
        <v>100</v>
      </c>
      <c r="J3" s="105">
        <f aca="true" t="shared" si="2" ref="J3:J52">H3/J$1</f>
        <v>0.003976254480286738</v>
      </c>
      <c r="K3" s="71" t="s">
        <v>25</v>
      </c>
      <c r="L3"/>
      <c r="N3" s="152"/>
    </row>
    <row r="4" spans="1:14" ht="12" customHeight="1">
      <c r="A4" s="20">
        <v>2</v>
      </c>
      <c r="B4" s="49" t="s">
        <v>89</v>
      </c>
      <c r="C4" s="67">
        <f t="shared" si="0"/>
        <v>0.02613425925925926</v>
      </c>
      <c r="D4" s="15">
        <f t="shared" si="1"/>
        <v>99</v>
      </c>
      <c r="E4" s="21">
        <v>1</v>
      </c>
      <c r="F4" s="17">
        <v>2</v>
      </c>
      <c r="G4" s="49" t="s">
        <v>89</v>
      </c>
      <c r="H4" s="155">
        <v>0.02613425925925926</v>
      </c>
      <c r="I4" s="19">
        <v>99</v>
      </c>
      <c r="J4" s="73">
        <f t="shared" si="2"/>
        <v>0.004215203106332138</v>
      </c>
      <c r="K4" s="71" t="s">
        <v>222</v>
      </c>
      <c r="L4"/>
      <c r="N4" s="152"/>
    </row>
    <row r="5" spans="1:14" ht="12" customHeight="1">
      <c r="A5" s="20">
        <v>3</v>
      </c>
      <c r="B5" s="49" t="s">
        <v>40</v>
      </c>
      <c r="C5" s="67">
        <f t="shared" si="0"/>
        <v>0.02638888888888889</v>
      </c>
      <c r="D5" s="15">
        <f t="shared" si="1"/>
        <v>98</v>
      </c>
      <c r="E5" s="21">
        <v>1</v>
      </c>
      <c r="F5" s="17">
        <v>3</v>
      </c>
      <c r="G5" s="49" t="s">
        <v>40</v>
      </c>
      <c r="H5" s="155">
        <v>0.02638888888888889</v>
      </c>
      <c r="I5" s="19">
        <v>98</v>
      </c>
      <c r="J5" s="73">
        <f t="shared" si="2"/>
        <v>0.004256272401433692</v>
      </c>
      <c r="K5" s="61"/>
      <c r="L5"/>
      <c r="N5" s="152"/>
    </row>
    <row r="6" spans="1:14" ht="12" customHeight="1">
      <c r="A6" s="20">
        <v>4</v>
      </c>
      <c r="B6" s="49" t="s">
        <v>224</v>
      </c>
      <c r="C6" s="67">
        <f t="shared" si="0"/>
        <v>0.02809027777777778</v>
      </c>
      <c r="D6" s="15">
        <f t="shared" si="1"/>
        <v>96</v>
      </c>
      <c r="E6" s="21">
        <v>1</v>
      </c>
      <c r="F6" s="17">
        <v>4</v>
      </c>
      <c r="G6" s="49" t="s">
        <v>92</v>
      </c>
      <c r="H6" s="155">
        <v>0.027789351851851853</v>
      </c>
      <c r="I6" s="19">
        <v>97</v>
      </c>
      <c r="J6" s="73">
        <f t="shared" si="2"/>
        <v>0.004482153524492234</v>
      </c>
      <c r="K6" s="81"/>
      <c r="L6"/>
      <c r="N6" s="152"/>
    </row>
    <row r="7" spans="1:14" ht="12" customHeight="1">
      <c r="A7" s="20">
        <v>5</v>
      </c>
      <c r="B7" s="49" t="s">
        <v>97</v>
      </c>
      <c r="C7" s="67">
        <f t="shared" si="0"/>
        <v>0.028194444444444442</v>
      </c>
      <c r="D7" s="15">
        <f t="shared" si="1"/>
        <v>95</v>
      </c>
      <c r="E7" s="21">
        <v>1</v>
      </c>
      <c r="F7" s="17">
        <v>5</v>
      </c>
      <c r="G7" s="49" t="s">
        <v>224</v>
      </c>
      <c r="H7" s="155">
        <v>0.02809027777777778</v>
      </c>
      <c r="I7" s="19">
        <v>96</v>
      </c>
      <c r="J7" s="73">
        <f t="shared" si="2"/>
        <v>0.004530689964157706</v>
      </c>
      <c r="K7" s="81"/>
      <c r="L7"/>
      <c r="N7" s="152"/>
    </row>
    <row r="8" spans="1:14" ht="12" customHeight="1">
      <c r="A8" s="20">
        <v>6</v>
      </c>
      <c r="B8" s="49" t="s">
        <v>90</v>
      </c>
      <c r="C8" s="67">
        <f t="shared" si="0"/>
        <v>0.028194444444444442</v>
      </c>
      <c r="D8" s="15">
        <f t="shared" si="1"/>
        <v>94</v>
      </c>
      <c r="E8" s="21">
        <v>1</v>
      </c>
      <c r="F8" s="17">
        <v>6</v>
      </c>
      <c r="G8" s="49" t="s">
        <v>97</v>
      </c>
      <c r="H8" s="155">
        <v>0.028194444444444442</v>
      </c>
      <c r="I8" s="19">
        <v>95</v>
      </c>
      <c r="J8" s="73">
        <f t="shared" si="2"/>
        <v>0.004547491039426523</v>
      </c>
      <c r="K8" s="81"/>
      <c r="L8"/>
      <c r="N8" s="152"/>
    </row>
    <row r="9" spans="1:14" ht="12" customHeight="1">
      <c r="A9" s="17">
        <v>7</v>
      </c>
      <c r="B9" s="49" t="s">
        <v>45</v>
      </c>
      <c r="C9" s="67">
        <f t="shared" si="0"/>
        <v>0.02866898148148148</v>
      </c>
      <c r="D9" s="15">
        <f t="shared" si="1"/>
        <v>92</v>
      </c>
      <c r="E9" s="21">
        <v>1</v>
      </c>
      <c r="F9" s="17">
        <v>7</v>
      </c>
      <c r="G9" s="49" t="s">
        <v>90</v>
      </c>
      <c r="H9" s="155">
        <v>0.028194444444444442</v>
      </c>
      <c r="I9" s="19">
        <v>94</v>
      </c>
      <c r="J9" s="73">
        <f t="shared" si="2"/>
        <v>0.004547491039426523</v>
      </c>
      <c r="K9" s="81"/>
      <c r="L9"/>
      <c r="N9" s="152"/>
    </row>
    <row r="10" spans="1:14" ht="12" customHeight="1">
      <c r="A10" s="10">
        <v>8</v>
      </c>
      <c r="B10" s="50" t="s">
        <v>32</v>
      </c>
      <c r="C10" s="69">
        <f t="shared" si="0"/>
        <v>0.0305787037037037</v>
      </c>
      <c r="D10" s="10">
        <f t="shared" si="1"/>
        <v>87</v>
      </c>
      <c r="E10" s="52">
        <v>1</v>
      </c>
      <c r="F10" s="17">
        <v>8</v>
      </c>
      <c r="G10" s="49" t="s">
        <v>189</v>
      </c>
      <c r="H10" s="155">
        <v>0.028287037037037038</v>
      </c>
      <c r="I10" s="19">
        <v>93</v>
      </c>
      <c r="J10" s="73">
        <f t="shared" si="2"/>
        <v>0.004562425328554361</v>
      </c>
      <c r="K10" s="81"/>
      <c r="L10"/>
      <c r="N10" s="152"/>
    </row>
    <row r="11" spans="1:14" ht="12" customHeight="1">
      <c r="A11" s="17">
        <v>1</v>
      </c>
      <c r="B11" t="s">
        <v>92</v>
      </c>
      <c r="C11" s="68">
        <f t="shared" si="0"/>
        <v>0.027789351851851853</v>
      </c>
      <c r="D11" s="17">
        <f t="shared" si="1"/>
        <v>97</v>
      </c>
      <c r="E11" s="21">
        <v>2</v>
      </c>
      <c r="F11" s="17">
        <v>9</v>
      </c>
      <c r="G11" s="49" t="s">
        <v>45</v>
      </c>
      <c r="H11" s="155">
        <v>0.02866898148148148</v>
      </c>
      <c r="I11" s="19">
        <v>92</v>
      </c>
      <c r="J11" s="73">
        <f t="shared" si="2"/>
        <v>0.00462402927120669</v>
      </c>
      <c r="K11" s="81"/>
      <c r="L11"/>
      <c r="N11" s="152"/>
    </row>
    <row r="12" spans="1:14" ht="12" customHeight="1">
      <c r="A12" s="17">
        <v>2</v>
      </c>
      <c r="B12" t="s">
        <v>189</v>
      </c>
      <c r="C12" s="68">
        <f t="shared" si="0"/>
        <v>0.028287037037037038</v>
      </c>
      <c r="D12" s="17">
        <f t="shared" si="1"/>
        <v>93</v>
      </c>
      <c r="E12" s="21">
        <v>2</v>
      </c>
      <c r="F12" s="17">
        <v>10</v>
      </c>
      <c r="G12" s="49" t="s">
        <v>44</v>
      </c>
      <c r="H12" s="155">
        <v>0.028969907407407406</v>
      </c>
      <c r="I12" s="19">
        <v>91</v>
      </c>
      <c r="J12" s="73">
        <f t="shared" si="2"/>
        <v>0.004672565710872162</v>
      </c>
      <c r="K12" s="81"/>
      <c r="L12"/>
      <c r="N12" s="152"/>
    </row>
    <row r="13" spans="1:14" ht="12" customHeight="1">
      <c r="A13" s="17">
        <v>3</v>
      </c>
      <c r="B13" t="s">
        <v>44</v>
      </c>
      <c r="C13" s="68">
        <f t="shared" si="0"/>
        <v>0.028969907407407406</v>
      </c>
      <c r="D13" s="17">
        <f t="shared" si="1"/>
        <v>91</v>
      </c>
      <c r="E13" s="21">
        <v>2</v>
      </c>
      <c r="F13" s="17">
        <v>11</v>
      </c>
      <c r="G13" s="49" t="s">
        <v>82</v>
      </c>
      <c r="H13" s="155">
        <v>0.029479166666666667</v>
      </c>
      <c r="I13" s="19">
        <v>90</v>
      </c>
      <c r="J13" s="73">
        <f t="shared" si="2"/>
        <v>0.004754704301075269</v>
      </c>
      <c r="K13" s="81"/>
      <c r="L13"/>
      <c r="N13" s="152"/>
    </row>
    <row r="14" spans="1:14" ht="12" customHeight="1">
      <c r="A14" s="17">
        <v>4</v>
      </c>
      <c r="B14" t="s">
        <v>82</v>
      </c>
      <c r="C14" s="68">
        <f t="shared" si="0"/>
        <v>0.029479166666666667</v>
      </c>
      <c r="D14" s="17">
        <f t="shared" si="1"/>
        <v>90</v>
      </c>
      <c r="E14" s="21">
        <v>2</v>
      </c>
      <c r="F14" s="17">
        <v>12</v>
      </c>
      <c r="G14" s="49" t="s">
        <v>15</v>
      </c>
      <c r="H14" s="155">
        <v>0.029699074074074072</v>
      </c>
      <c r="I14" s="19">
        <v>89</v>
      </c>
      <c r="J14" s="73">
        <f t="shared" si="2"/>
        <v>0.0047901732377538826</v>
      </c>
      <c r="K14" s="81"/>
      <c r="L14"/>
      <c r="N14" s="152"/>
    </row>
    <row r="15" spans="1:14" ht="12" customHeight="1">
      <c r="A15" s="17">
        <v>5</v>
      </c>
      <c r="B15" t="s">
        <v>15</v>
      </c>
      <c r="C15" s="68">
        <f t="shared" si="0"/>
        <v>0.029699074074074072</v>
      </c>
      <c r="D15" s="17">
        <f t="shared" si="1"/>
        <v>89</v>
      </c>
      <c r="E15" s="21">
        <v>2</v>
      </c>
      <c r="F15" s="17">
        <v>13</v>
      </c>
      <c r="G15" s="49" t="s">
        <v>21</v>
      </c>
      <c r="H15" s="155">
        <v>0.03053240740740741</v>
      </c>
      <c r="I15" s="19">
        <v>88</v>
      </c>
      <c r="J15" s="73">
        <f t="shared" si="2"/>
        <v>0.004924581839904421</v>
      </c>
      <c r="K15" s="81"/>
      <c r="L15"/>
      <c r="N15" s="152"/>
    </row>
    <row r="16" spans="1:14" ht="12" customHeight="1">
      <c r="A16" s="17">
        <v>6</v>
      </c>
      <c r="B16" t="s">
        <v>21</v>
      </c>
      <c r="C16" s="68">
        <f t="shared" si="0"/>
        <v>0.03053240740740741</v>
      </c>
      <c r="D16" s="17">
        <f t="shared" si="1"/>
        <v>88</v>
      </c>
      <c r="E16" s="21">
        <v>2</v>
      </c>
      <c r="F16" s="17">
        <v>14</v>
      </c>
      <c r="G16" s="49" t="s">
        <v>32</v>
      </c>
      <c r="H16" s="155">
        <v>0.0305787037037037</v>
      </c>
      <c r="I16" s="19">
        <v>87</v>
      </c>
      <c r="J16" s="73">
        <f t="shared" si="2"/>
        <v>0.004932048984468339</v>
      </c>
      <c r="K16" s="81"/>
      <c r="L16"/>
      <c r="N16" s="152"/>
    </row>
    <row r="17" spans="1:14" ht="12" customHeight="1">
      <c r="A17" s="16">
        <v>1</v>
      </c>
      <c r="B17" s="48" t="s">
        <v>22</v>
      </c>
      <c r="C17" s="70">
        <f t="shared" si="0"/>
        <v>0.031053240740740742</v>
      </c>
      <c r="D17" s="16">
        <f t="shared" si="1"/>
        <v>86</v>
      </c>
      <c r="E17" s="25">
        <v>3</v>
      </c>
      <c r="F17" s="17">
        <v>15</v>
      </c>
      <c r="G17" s="49" t="s">
        <v>22</v>
      </c>
      <c r="H17" s="155">
        <v>0.031053240740740742</v>
      </c>
      <c r="I17" s="19">
        <v>86</v>
      </c>
      <c r="J17" s="73">
        <f t="shared" si="2"/>
        <v>0.005008587216248507</v>
      </c>
      <c r="K17" s="81"/>
      <c r="L17"/>
      <c r="N17" s="152"/>
    </row>
    <row r="18" spans="1:14" ht="12" customHeight="1">
      <c r="A18" s="17">
        <v>2</v>
      </c>
      <c r="B18" s="49" t="s">
        <v>86</v>
      </c>
      <c r="C18" s="68">
        <f t="shared" si="0"/>
        <v>0.031099537037037037</v>
      </c>
      <c r="D18" s="17">
        <f t="shared" si="1"/>
        <v>85</v>
      </c>
      <c r="E18" s="22">
        <v>3</v>
      </c>
      <c r="F18" s="17">
        <v>16</v>
      </c>
      <c r="G18" s="49" t="s">
        <v>86</v>
      </c>
      <c r="H18" s="155">
        <v>0.031099537037037037</v>
      </c>
      <c r="I18" s="19">
        <v>85</v>
      </c>
      <c r="J18" s="73">
        <f t="shared" si="2"/>
        <v>0.005016054360812425</v>
      </c>
      <c r="K18" s="81"/>
      <c r="L18"/>
      <c r="N18" s="152"/>
    </row>
    <row r="19" spans="1:14" ht="12" customHeight="1">
      <c r="A19" s="17">
        <v>3</v>
      </c>
      <c r="B19" s="49" t="s">
        <v>9</v>
      </c>
      <c r="C19" s="68">
        <f t="shared" si="0"/>
        <v>0.031331018518518515</v>
      </c>
      <c r="D19" s="17">
        <f t="shared" si="1"/>
        <v>83</v>
      </c>
      <c r="E19" s="22">
        <v>3</v>
      </c>
      <c r="F19" s="17">
        <v>17</v>
      </c>
      <c r="G19" s="49" t="s">
        <v>194</v>
      </c>
      <c r="H19" s="155">
        <v>0.03127314814814815</v>
      </c>
      <c r="I19" s="19">
        <v>84</v>
      </c>
      <c r="J19" s="73">
        <f t="shared" si="2"/>
        <v>0.0050440561529271205</v>
      </c>
      <c r="K19" s="81"/>
      <c r="L19"/>
      <c r="N19" s="152"/>
    </row>
    <row r="20" spans="1:14" ht="12" customHeight="1">
      <c r="A20" s="17">
        <v>4</v>
      </c>
      <c r="B20" s="49" t="s">
        <v>190</v>
      </c>
      <c r="C20" s="68">
        <f t="shared" si="0"/>
        <v>0.03153935185185185</v>
      </c>
      <c r="D20" s="17">
        <f t="shared" si="1"/>
        <v>82</v>
      </c>
      <c r="E20" s="22">
        <v>3</v>
      </c>
      <c r="F20" s="17">
        <v>18</v>
      </c>
      <c r="G20" s="49" t="s">
        <v>9</v>
      </c>
      <c r="H20" s="155">
        <v>0.031331018518518515</v>
      </c>
      <c r="I20" s="19">
        <v>83</v>
      </c>
      <c r="J20" s="73">
        <f t="shared" si="2"/>
        <v>0.0050533900836320185</v>
      </c>
      <c r="K20" s="81"/>
      <c r="L20"/>
      <c r="N20" s="152"/>
    </row>
    <row r="21" spans="1:14" ht="12" customHeight="1">
      <c r="A21" s="10">
        <v>5</v>
      </c>
      <c r="B21" s="50" t="s">
        <v>191</v>
      </c>
      <c r="C21" s="69">
        <f t="shared" si="0"/>
        <v>0.032997685185185185</v>
      </c>
      <c r="D21" s="10">
        <f t="shared" si="1"/>
        <v>80</v>
      </c>
      <c r="E21" s="23">
        <v>3</v>
      </c>
      <c r="F21" s="17">
        <v>19</v>
      </c>
      <c r="G21" s="49" t="s">
        <v>190</v>
      </c>
      <c r="H21" s="155">
        <v>0.03153935185185185</v>
      </c>
      <c r="I21" s="19">
        <v>82</v>
      </c>
      <c r="J21" s="73">
        <f t="shared" si="2"/>
        <v>0.0050869922341696535</v>
      </c>
      <c r="K21" s="81"/>
      <c r="L21"/>
      <c r="N21" s="152"/>
    </row>
    <row r="22" spans="1:14" ht="12" customHeight="1">
      <c r="A22" s="16">
        <v>1</v>
      </c>
      <c r="B22" s="48" t="s">
        <v>193</v>
      </c>
      <c r="C22" s="70">
        <f t="shared" si="0"/>
        <v>0.032962962962962965</v>
      </c>
      <c r="D22" s="16">
        <f t="shared" si="1"/>
        <v>81</v>
      </c>
      <c r="E22" s="27">
        <v>4</v>
      </c>
      <c r="F22" s="17">
        <v>20</v>
      </c>
      <c r="G22" s="49" t="s">
        <v>193</v>
      </c>
      <c r="H22" s="155">
        <v>0.032962962962962965</v>
      </c>
      <c r="I22" s="19">
        <v>81</v>
      </c>
      <c r="J22" s="73">
        <f t="shared" si="2"/>
        <v>0.005316606929510155</v>
      </c>
      <c r="K22" s="81"/>
      <c r="L22"/>
      <c r="N22" s="152"/>
    </row>
    <row r="23" spans="1:14" ht="12" customHeight="1">
      <c r="A23" s="20">
        <v>2</v>
      </c>
      <c r="B23" s="49" t="s">
        <v>68</v>
      </c>
      <c r="C23" s="68">
        <f t="shared" si="0"/>
        <v>0.03350694444444444</v>
      </c>
      <c r="D23" s="17">
        <f t="shared" si="1"/>
        <v>79</v>
      </c>
      <c r="E23" s="22">
        <v>4</v>
      </c>
      <c r="F23" s="17">
        <v>21</v>
      </c>
      <c r="G23" s="49" t="s">
        <v>191</v>
      </c>
      <c r="H23" s="155">
        <v>0.032997685185185185</v>
      </c>
      <c r="I23" s="19">
        <v>80</v>
      </c>
      <c r="J23" s="73">
        <f t="shared" si="2"/>
        <v>0.005322207287933095</v>
      </c>
      <c r="K23" s="81"/>
      <c r="L23"/>
      <c r="N23" s="152"/>
    </row>
    <row r="24" spans="1:14" ht="12" customHeight="1">
      <c r="A24" s="17">
        <v>3</v>
      </c>
      <c r="B24" s="49" t="s">
        <v>201</v>
      </c>
      <c r="C24" s="68">
        <f t="shared" si="0"/>
        <v>0.03508101851851852</v>
      </c>
      <c r="D24" s="17">
        <f t="shared" si="1"/>
        <v>77</v>
      </c>
      <c r="E24" s="22">
        <v>4</v>
      </c>
      <c r="F24" s="17">
        <v>22</v>
      </c>
      <c r="G24" s="49" t="s">
        <v>68</v>
      </c>
      <c r="H24" s="155">
        <v>0.03350694444444444</v>
      </c>
      <c r="I24" s="19">
        <v>79</v>
      </c>
      <c r="J24" s="73">
        <f t="shared" si="2"/>
        <v>0.0054043458781362005</v>
      </c>
      <c r="K24" s="81"/>
      <c r="L24"/>
      <c r="N24" s="152"/>
    </row>
    <row r="25" spans="1:14" ht="12" customHeight="1">
      <c r="A25" s="20">
        <v>4</v>
      </c>
      <c r="B25" s="49" t="s">
        <v>42</v>
      </c>
      <c r="C25" s="68">
        <f t="shared" si="0"/>
        <v>0.03513888888888889</v>
      </c>
      <c r="D25" s="17">
        <f t="shared" si="1"/>
        <v>76</v>
      </c>
      <c r="E25" s="22">
        <v>4</v>
      </c>
      <c r="F25" s="17">
        <v>23</v>
      </c>
      <c r="G25" s="49" t="s">
        <v>66</v>
      </c>
      <c r="H25" s="155">
        <v>0.034479166666666665</v>
      </c>
      <c r="I25" s="19">
        <v>78</v>
      </c>
      <c r="J25" s="73">
        <f t="shared" si="2"/>
        <v>0.005561155913978494</v>
      </c>
      <c r="K25" s="81"/>
      <c r="L25"/>
      <c r="N25" s="152"/>
    </row>
    <row r="26" spans="1:14" ht="12" customHeight="1">
      <c r="A26" s="17">
        <v>5</v>
      </c>
      <c r="B26" s="49" t="s">
        <v>25</v>
      </c>
      <c r="C26" s="68">
        <f t="shared" si="0"/>
        <v>0.03515046296296296</v>
      </c>
      <c r="D26" s="17">
        <f t="shared" si="1"/>
        <v>75</v>
      </c>
      <c r="E26" s="22">
        <v>4</v>
      </c>
      <c r="F26" s="17">
        <v>24</v>
      </c>
      <c r="G26" s="49" t="s">
        <v>201</v>
      </c>
      <c r="H26" s="155">
        <v>0.03508101851851852</v>
      </c>
      <c r="I26" s="19">
        <v>77</v>
      </c>
      <c r="J26" s="73">
        <f t="shared" si="2"/>
        <v>0.0056582287933094385</v>
      </c>
      <c r="K26" s="81"/>
      <c r="L26"/>
      <c r="N26" s="152"/>
    </row>
    <row r="27" spans="1:14" ht="12" customHeight="1">
      <c r="A27" s="17">
        <v>6</v>
      </c>
      <c r="B27" s="49" t="s">
        <v>8</v>
      </c>
      <c r="C27" s="68">
        <f t="shared" si="0"/>
        <v>0.03606481481481481</v>
      </c>
      <c r="D27" s="17">
        <f t="shared" si="1"/>
        <v>74</v>
      </c>
      <c r="E27" s="22">
        <v>4</v>
      </c>
      <c r="F27" s="17">
        <v>25</v>
      </c>
      <c r="G27" s="49" t="s">
        <v>42</v>
      </c>
      <c r="H27" s="155">
        <v>0.03513888888888889</v>
      </c>
      <c r="I27" s="19">
        <v>76</v>
      </c>
      <c r="J27" s="73">
        <f t="shared" si="2"/>
        <v>0.005667562724014337</v>
      </c>
      <c r="K27" s="81"/>
      <c r="N27" s="152"/>
    </row>
    <row r="28" spans="1:14" ht="12" customHeight="1">
      <c r="A28" s="17">
        <v>7</v>
      </c>
      <c r="B28" s="49" t="s">
        <v>217</v>
      </c>
      <c r="C28" s="68">
        <f t="shared" si="0"/>
        <v>0.03615740740740741</v>
      </c>
      <c r="D28" s="17">
        <f t="shared" si="1"/>
        <v>73</v>
      </c>
      <c r="E28" s="22">
        <v>4</v>
      </c>
      <c r="F28" s="17">
        <v>26</v>
      </c>
      <c r="G28" s="49" t="s">
        <v>25</v>
      </c>
      <c r="H28" s="155">
        <v>0.03515046296296296</v>
      </c>
      <c r="I28" s="19">
        <v>75</v>
      </c>
      <c r="J28" s="73">
        <f t="shared" si="2"/>
        <v>0.005669429510155316</v>
      </c>
      <c r="K28" s="81"/>
      <c r="L28"/>
      <c r="N28" s="152"/>
    </row>
    <row r="29" spans="1:14" ht="12" customHeight="1">
      <c r="A29" s="10">
        <v>8</v>
      </c>
      <c r="B29" s="50" t="s">
        <v>71</v>
      </c>
      <c r="C29" s="69">
        <f t="shared" si="0"/>
        <v>0.040497685185185185</v>
      </c>
      <c r="D29" s="10">
        <f t="shared" si="1"/>
        <v>58</v>
      </c>
      <c r="E29" s="23">
        <v>4</v>
      </c>
      <c r="F29" s="17">
        <v>27</v>
      </c>
      <c r="G29" s="49" t="s">
        <v>8</v>
      </c>
      <c r="H29" s="155">
        <v>0.03606481481481481</v>
      </c>
      <c r="I29" s="19">
        <v>74</v>
      </c>
      <c r="J29" s="73">
        <f t="shared" si="2"/>
        <v>0.0058169056152927116</v>
      </c>
      <c r="K29" s="81"/>
      <c r="L29"/>
      <c r="N29" s="152"/>
    </row>
    <row r="30" spans="1:14" ht="12" customHeight="1">
      <c r="A30" s="20">
        <v>1</v>
      </c>
      <c r="B30" t="s">
        <v>194</v>
      </c>
      <c r="C30" s="68">
        <f t="shared" si="0"/>
        <v>0.03127314814814815</v>
      </c>
      <c r="D30" s="17">
        <f t="shared" si="1"/>
        <v>84</v>
      </c>
      <c r="E30" s="22">
        <v>5</v>
      </c>
      <c r="F30" s="17">
        <v>28</v>
      </c>
      <c r="G30" s="49" t="s">
        <v>217</v>
      </c>
      <c r="H30" s="155">
        <v>0.03615740740740741</v>
      </c>
      <c r="I30" s="19">
        <v>73</v>
      </c>
      <c r="J30" s="73">
        <f t="shared" si="2"/>
        <v>0.00583183990442055</v>
      </c>
      <c r="K30" s="81"/>
      <c r="L30"/>
      <c r="N30" s="152"/>
    </row>
    <row r="31" spans="1:14" ht="12" customHeight="1">
      <c r="A31" s="20">
        <v>2</v>
      </c>
      <c r="B31" t="s">
        <v>66</v>
      </c>
      <c r="C31" s="68">
        <f t="shared" si="0"/>
        <v>0.034479166666666665</v>
      </c>
      <c r="D31" s="17">
        <f t="shared" si="1"/>
        <v>78</v>
      </c>
      <c r="E31" s="22">
        <v>5</v>
      </c>
      <c r="F31" s="17">
        <v>29</v>
      </c>
      <c r="G31" s="49" t="s">
        <v>222</v>
      </c>
      <c r="H31" s="155">
        <v>0.03636574074074074</v>
      </c>
      <c r="I31" s="19">
        <v>72</v>
      </c>
      <c r="J31" s="73">
        <f t="shared" si="2"/>
        <v>0.005865442054958184</v>
      </c>
      <c r="K31" s="81"/>
      <c r="L31"/>
      <c r="N31" s="152"/>
    </row>
    <row r="32" spans="1:14" ht="12" customHeight="1">
      <c r="A32" s="17">
        <v>3</v>
      </c>
      <c r="B32" t="s">
        <v>33</v>
      </c>
      <c r="C32" s="68">
        <f t="shared" si="0"/>
        <v>0.03679398148148148</v>
      </c>
      <c r="D32" s="17">
        <f t="shared" si="1"/>
        <v>71</v>
      </c>
      <c r="E32" s="22">
        <v>5</v>
      </c>
      <c r="F32" s="17">
        <v>30</v>
      </c>
      <c r="G32" s="49" t="s">
        <v>33</v>
      </c>
      <c r="H32" s="155">
        <v>0.03679398148148148</v>
      </c>
      <c r="I32" s="19">
        <v>71</v>
      </c>
      <c r="J32" s="73">
        <f t="shared" si="2"/>
        <v>0.005934513142174433</v>
      </c>
      <c r="K32" s="81"/>
      <c r="L32"/>
      <c r="N32" s="152"/>
    </row>
    <row r="33" spans="1:14" ht="12" customHeight="1">
      <c r="A33" s="17">
        <v>4</v>
      </c>
      <c r="B33" t="s">
        <v>43</v>
      </c>
      <c r="C33" s="68">
        <f t="shared" si="0"/>
        <v>0.03953703703703703</v>
      </c>
      <c r="D33" s="17">
        <f t="shared" si="1"/>
        <v>62</v>
      </c>
      <c r="E33" s="22">
        <v>5</v>
      </c>
      <c r="F33" s="17">
        <v>31</v>
      </c>
      <c r="G33" s="49" t="s">
        <v>79</v>
      </c>
      <c r="H33" s="155">
        <v>0.03684027777777778</v>
      </c>
      <c r="I33" s="19">
        <v>70</v>
      </c>
      <c r="J33" s="73">
        <f t="shared" si="2"/>
        <v>0.005941980286738351</v>
      </c>
      <c r="K33" s="81"/>
      <c r="L33"/>
      <c r="N33" s="152"/>
    </row>
    <row r="34" spans="1:14" ht="12" customHeight="1">
      <c r="A34" s="17">
        <v>5</v>
      </c>
      <c r="B34" t="s">
        <v>10</v>
      </c>
      <c r="C34" s="68">
        <f t="shared" si="0"/>
        <v>0.039837962962962964</v>
      </c>
      <c r="D34" s="17">
        <f t="shared" si="1"/>
        <v>61</v>
      </c>
      <c r="E34" s="22">
        <v>5</v>
      </c>
      <c r="F34" s="17">
        <v>32</v>
      </c>
      <c r="G34" s="49" t="s">
        <v>78</v>
      </c>
      <c r="H34" s="155">
        <v>0.03684027777777778</v>
      </c>
      <c r="I34" s="19">
        <v>69</v>
      </c>
      <c r="J34" s="73">
        <f t="shared" si="2"/>
        <v>0.005941980286738351</v>
      </c>
      <c r="K34" s="81"/>
      <c r="L34"/>
      <c r="N34" s="152"/>
    </row>
    <row r="35" spans="1:14" ht="12" customHeight="1">
      <c r="A35" s="17">
        <v>6</v>
      </c>
      <c r="B35" t="s">
        <v>65</v>
      </c>
      <c r="C35" s="84">
        <f aca="true" t="shared" si="3" ref="C35:C52">VLOOKUP($B35,$G$2:$I$52,2,FALSE)</f>
        <v>0.04553240740740741</v>
      </c>
      <c r="D35" s="17">
        <f aca="true" t="shared" si="4" ref="D35:D52">VLOOKUP($B35,$G$2:$I$52,3,FALSE)</f>
        <v>54</v>
      </c>
      <c r="E35" s="22">
        <v>5</v>
      </c>
      <c r="F35" s="17">
        <v>33</v>
      </c>
      <c r="G35" s="49" t="s">
        <v>205</v>
      </c>
      <c r="H35" s="155">
        <v>0.036932870370370366</v>
      </c>
      <c r="I35" s="19">
        <v>68</v>
      </c>
      <c r="J35" s="73">
        <f t="shared" si="2"/>
        <v>0.005956914575866188</v>
      </c>
      <c r="K35" s="3"/>
      <c r="L35"/>
      <c r="N35" s="152"/>
    </row>
    <row r="36" spans="1:14" ht="12" customHeight="1">
      <c r="A36" s="16">
        <v>1</v>
      </c>
      <c r="B36" s="48" t="s">
        <v>222</v>
      </c>
      <c r="C36" s="86">
        <f t="shared" si="3"/>
        <v>0.03636574074074074</v>
      </c>
      <c r="D36" s="16">
        <f t="shared" si="4"/>
        <v>72</v>
      </c>
      <c r="E36" s="27">
        <v>6</v>
      </c>
      <c r="F36" s="17">
        <v>34</v>
      </c>
      <c r="G36" s="49" t="s">
        <v>83</v>
      </c>
      <c r="H36" s="155">
        <v>0.037071759259259256</v>
      </c>
      <c r="I36" s="19">
        <v>67</v>
      </c>
      <c r="J36" s="73">
        <f t="shared" si="2"/>
        <v>0.005979316009557944</v>
      </c>
      <c r="K36" s="3"/>
      <c r="L36"/>
      <c r="N36" s="152"/>
    </row>
    <row r="37" spans="1:14" ht="12" customHeight="1">
      <c r="A37" s="17">
        <v>2</v>
      </c>
      <c r="B37" s="49" t="s">
        <v>79</v>
      </c>
      <c r="C37" s="84">
        <f t="shared" si="3"/>
        <v>0.03684027777777778</v>
      </c>
      <c r="D37" s="17">
        <f t="shared" si="4"/>
        <v>70</v>
      </c>
      <c r="E37" s="22">
        <v>6</v>
      </c>
      <c r="F37" s="17">
        <v>35</v>
      </c>
      <c r="G37" s="49" t="s">
        <v>202</v>
      </c>
      <c r="H37" s="155">
        <v>0.03740740740740741</v>
      </c>
      <c r="I37" s="19">
        <v>66</v>
      </c>
      <c r="J37" s="73">
        <f t="shared" si="2"/>
        <v>0.006033452807646356</v>
      </c>
      <c r="K37" s="3"/>
      <c r="L37"/>
      <c r="N37" s="152"/>
    </row>
    <row r="38" spans="1:14" ht="12" customHeight="1">
      <c r="A38" s="17">
        <v>3</v>
      </c>
      <c r="B38" s="49" t="s">
        <v>78</v>
      </c>
      <c r="C38" s="84">
        <f t="shared" si="3"/>
        <v>0.03684027777777778</v>
      </c>
      <c r="D38" s="17">
        <f t="shared" si="4"/>
        <v>69</v>
      </c>
      <c r="E38" s="22">
        <v>6</v>
      </c>
      <c r="F38" s="17">
        <v>36</v>
      </c>
      <c r="G38" s="49" t="s">
        <v>232</v>
      </c>
      <c r="H38" s="155">
        <v>0.0378587962962963</v>
      </c>
      <c r="I38" s="19">
        <v>65</v>
      </c>
      <c r="J38" s="73">
        <f t="shared" si="2"/>
        <v>0.006106257467144565</v>
      </c>
      <c r="K38" s="3"/>
      <c r="L38"/>
      <c r="N38" s="152"/>
    </row>
    <row r="39" spans="1:14" ht="12" customHeight="1">
      <c r="A39" s="17">
        <v>4</v>
      </c>
      <c r="B39" s="49" t="s">
        <v>205</v>
      </c>
      <c r="C39" s="84">
        <f t="shared" si="3"/>
        <v>0.036932870370370366</v>
      </c>
      <c r="D39" s="17">
        <f t="shared" si="4"/>
        <v>68</v>
      </c>
      <c r="E39" s="22">
        <v>6</v>
      </c>
      <c r="F39" s="17">
        <v>37</v>
      </c>
      <c r="G39" s="49" t="s">
        <v>204</v>
      </c>
      <c r="H39" s="155">
        <v>0.038831018518518515</v>
      </c>
      <c r="I39" s="19">
        <v>64</v>
      </c>
      <c r="J39" s="73">
        <f t="shared" si="2"/>
        <v>0.006263067502986857</v>
      </c>
      <c r="K39" s="3"/>
      <c r="L39"/>
      <c r="N39" s="152"/>
    </row>
    <row r="40" spans="1:14" ht="12" customHeight="1">
      <c r="A40" s="17">
        <v>5</v>
      </c>
      <c r="B40" s="49" t="s">
        <v>202</v>
      </c>
      <c r="C40" s="84">
        <f t="shared" si="3"/>
        <v>0.03740740740740741</v>
      </c>
      <c r="D40" s="17">
        <f t="shared" si="4"/>
        <v>66</v>
      </c>
      <c r="E40" s="22">
        <v>6</v>
      </c>
      <c r="F40" s="17">
        <v>38</v>
      </c>
      <c r="G40" s="49" t="s">
        <v>196</v>
      </c>
      <c r="H40" s="155">
        <v>0.03912037037037037</v>
      </c>
      <c r="I40" s="19">
        <v>63</v>
      </c>
      <c r="J40" s="73">
        <f t="shared" si="2"/>
        <v>0.006309737156511349</v>
      </c>
      <c r="K40" s="3"/>
      <c r="L40"/>
      <c r="N40" s="152"/>
    </row>
    <row r="41" spans="1:14" ht="12" customHeight="1">
      <c r="A41" s="17">
        <v>6</v>
      </c>
      <c r="B41" s="49" t="s">
        <v>232</v>
      </c>
      <c r="C41" s="84">
        <f t="shared" si="3"/>
        <v>0.0378587962962963</v>
      </c>
      <c r="D41" s="17">
        <f t="shared" si="4"/>
        <v>65</v>
      </c>
      <c r="E41" s="22">
        <v>6</v>
      </c>
      <c r="F41" s="17">
        <v>39</v>
      </c>
      <c r="G41" s="49" t="s">
        <v>43</v>
      </c>
      <c r="H41" s="155">
        <v>0.03953703703703703</v>
      </c>
      <c r="I41" s="19">
        <v>62</v>
      </c>
      <c r="J41" s="73">
        <f t="shared" si="2"/>
        <v>0.006376941457586618</v>
      </c>
      <c r="K41" s="3"/>
      <c r="L41"/>
      <c r="N41" s="152"/>
    </row>
    <row r="42" spans="1:14" ht="12" customHeight="1">
      <c r="A42" s="17">
        <v>7</v>
      </c>
      <c r="B42" s="49" t="s">
        <v>204</v>
      </c>
      <c r="C42" s="84">
        <f t="shared" si="3"/>
        <v>0.038831018518518515</v>
      </c>
      <c r="D42" s="17">
        <f t="shared" si="4"/>
        <v>64</v>
      </c>
      <c r="E42" s="22">
        <v>6</v>
      </c>
      <c r="F42" s="17">
        <v>40</v>
      </c>
      <c r="G42" s="49" t="s">
        <v>10</v>
      </c>
      <c r="H42" s="155">
        <v>0.039837962962962964</v>
      </c>
      <c r="I42" s="19">
        <v>61</v>
      </c>
      <c r="J42" s="73">
        <f t="shared" si="2"/>
        <v>0.006425477897252091</v>
      </c>
      <c r="K42" s="3"/>
      <c r="L42"/>
      <c r="N42" s="152"/>
    </row>
    <row r="43" spans="1:14" ht="12" customHeight="1">
      <c r="A43" s="17">
        <v>8</v>
      </c>
      <c r="B43" s="49" t="s">
        <v>196</v>
      </c>
      <c r="C43" s="84">
        <f t="shared" si="3"/>
        <v>0.03912037037037037</v>
      </c>
      <c r="D43" s="17">
        <f t="shared" si="4"/>
        <v>63</v>
      </c>
      <c r="E43" s="22">
        <v>6</v>
      </c>
      <c r="F43" s="17">
        <v>41</v>
      </c>
      <c r="G43" s="49" t="s">
        <v>31</v>
      </c>
      <c r="H43" s="155">
        <v>0.04025462962962963</v>
      </c>
      <c r="I43" s="19">
        <v>60</v>
      </c>
      <c r="J43" s="73">
        <f t="shared" si="2"/>
        <v>0.00649268219832736</v>
      </c>
      <c r="K43" s="3"/>
      <c r="L43"/>
      <c r="N43" s="152"/>
    </row>
    <row r="44" spans="1:14" ht="12" customHeight="1">
      <c r="A44" s="17">
        <v>9</v>
      </c>
      <c r="B44" s="49" t="s">
        <v>87</v>
      </c>
      <c r="C44" s="84">
        <f t="shared" si="3"/>
        <v>0.04034722222222222</v>
      </c>
      <c r="D44" s="17">
        <f t="shared" si="4"/>
        <v>59</v>
      </c>
      <c r="E44" s="22">
        <v>6</v>
      </c>
      <c r="F44" s="17">
        <v>42</v>
      </c>
      <c r="G44" s="49" t="s">
        <v>87</v>
      </c>
      <c r="H44" s="155">
        <v>0.04034722222222222</v>
      </c>
      <c r="I44" s="19">
        <v>59</v>
      </c>
      <c r="J44" s="73">
        <f t="shared" si="2"/>
        <v>0.006507616487455197</v>
      </c>
      <c r="K44" s="3"/>
      <c r="L44"/>
      <c r="N44" s="152"/>
    </row>
    <row r="45" spans="1:14" ht="12" customHeight="1">
      <c r="A45" s="17">
        <v>10</v>
      </c>
      <c r="B45" s="49" t="s">
        <v>38</v>
      </c>
      <c r="C45" s="84">
        <f t="shared" si="3"/>
        <v>0.04100694444444444</v>
      </c>
      <c r="D45" s="17">
        <f t="shared" si="4"/>
        <v>57</v>
      </c>
      <c r="E45" s="22">
        <v>6</v>
      </c>
      <c r="F45" s="17">
        <v>43</v>
      </c>
      <c r="G45" s="49" t="s">
        <v>71</v>
      </c>
      <c r="H45" s="155">
        <v>0.040497685185185185</v>
      </c>
      <c r="I45" s="19">
        <v>58</v>
      </c>
      <c r="J45" s="73">
        <f t="shared" si="2"/>
        <v>0.006531884707287933</v>
      </c>
      <c r="K45" s="3"/>
      <c r="L45"/>
      <c r="N45" s="152"/>
    </row>
    <row r="46" spans="1:14" ht="12" customHeight="1">
      <c r="A46" s="17">
        <v>11</v>
      </c>
      <c r="B46" s="49" t="s">
        <v>220</v>
      </c>
      <c r="C46" s="84">
        <f t="shared" si="3"/>
        <v>0.043125</v>
      </c>
      <c r="D46" s="17">
        <f t="shared" si="4"/>
        <v>56</v>
      </c>
      <c r="E46" s="22">
        <v>6</v>
      </c>
      <c r="F46" s="17">
        <v>44</v>
      </c>
      <c r="G46" s="49" t="s">
        <v>38</v>
      </c>
      <c r="H46" s="155">
        <v>0.04100694444444444</v>
      </c>
      <c r="I46" s="19">
        <v>57</v>
      </c>
      <c r="J46" s="73">
        <f t="shared" si="2"/>
        <v>0.006614023297491039</v>
      </c>
      <c r="K46" s="3"/>
      <c r="L46"/>
      <c r="N46" s="152"/>
    </row>
    <row r="47" spans="1:14" ht="12" customHeight="1">
      <c r="A47" s="17">
        <v>12</v>
      </c>
      <c r="B47" s="49" t="s">
        <v>206</v>
      </c>
      <c r="C47" s="84">
        <f t="shared" si="3"/>
        <v>0.0433912037037037</v>
      </c>
      <c r="D47" s="17">
        <f t="shared" si="4"/>
        <v>55</v>
      </c>
      <c r="E47" s="22">
        <v>6</v>
      </c>
      <c r="F47" s="17">
        <v>45</v>
      </c>
      <c r="G47" s="49" t="s">
        <v>220</v>
      </c>
      <c r="H47" s="155">
        <v>0.043125</v>
      </c>
      <c r="I47" s="19">
        <v>56</v>
      </c>
      <c r="J47" s="73">
        <f t="shared" si="2"/>
        <v>0.006955645161290322</v>
      </c>
      <c r="K47" s="3"/>
      <c r="L47"/>
      <c r="N47" s="152"/>
    </row>
    <row r="48" spans="1:14" ht="12" customHeight="1">
      <c r="A48" s="10">
        <v>13</v>
      </c>
      <c r="B48" s="50" t="s">
        <v>221</v>
      </c>
      <c r="C48" s="85">
        <f t="shared" si="3"/>
        <v>0.04878472222222222</v>
      </c>
      <c r="D48" s="10">
        <f t="shared" si="4"/>
        <v>52</v>
      </c>
      <c r="E48" s="23">
        <v>6</v>
      </c>
      <c r="F48" s="17">
        <v>46</v>
      </c>
      <c r="G48" s="49" t="s">
        <v>206</v>
      </c>
      <c r="H48" s="155">
        <v>0.0433912037037037</v>
      </c>
      <c r="I48" s="19">
        <v>55</v>
      </c>
      <c r="J48" s="73">
        <f t="shared" si="2"/>
        <v>0.006998581242532855</v>
      </c>
      <c r="K48" s="3"/>
      <c r="L48"/>
      <c r="N48" s="152"/>
    </row>
    <row r="49" spans="1:14" ht="12" customHeight="1">
      <c r="A49" s="16">
        <v>1</v>
      </c>
      <c r="B49" s="48" t="s">
        <v>83</v>
      </c>
      <c r="C49" s="86">
        <f t="shared" si="3"/>
        <v>0.037071759259259256</v>
      </c>
      <c r="D49" s="16">
        <f t="shared" si="4"/>
        <v>67</v>
      </c>
      <c r="E49" s="27">
        <v>7</v>
      </c>
      <c r="F49" s="17">
        <v>47</v>
      </c>
      <c r="G49" s="49" t="s">
        <v>65</v>
      </c>
      <c r="H49" s="155">
        <v>0.04553240740740741</v>
      </c>
      <c r="I49" s="19">
        <v>54</v>
      </c>
      <c r="J49" s="73">
        <f t="shared" si="2"/>
        <v>0.007343936678614099</v>
      </c>
      <c r="K49" s="3"/>
      <c r="L49"/>
      <c r="N49" s="152"/>
    </row>
    <row r="50" spans="1:14" ht="12" customHeight="1">
      <c r="A50" s="17">
        <v>2</v>
      </c>
      <c r="B50" s="49" t="s">
        <v>31</v>
      </c>
      <c r="C50" s="106">
        <f t="shared" si="3"/>
        <v>0.04025462962962963</v>
      </c>
      <c r="D50" s="17">
        <f t="shared" si="4"/>
        <v>60</v>
      </c>
      <c r="E50" s="22">
        <v>7</v>
      </c>
      <c r="F50" s="17">
        <v>48</v>
      </c>
      <c r="G50" s="49" t="s">
        <v>18</v>
      </c>
      <c r="H50" s="155">
        <v>0.04675925925925926</v>
      </c>
      <c r="I50" s="19">
        <v>53</v>
      </c>
      <c r="J50" s="73">
        <f t="shared" si="2"/>
        <v>0.0075418160095579445</v>
      </c>
      <c r="K50" s="3"/>
      <c r="L50"/>
      <c r="N50" s="152"/>
    </row>
    <row r="51" spans="1:14" ht="12" customHeight="1">
      <c r="A51" s="17">
        <v>3</v>
      </c>
      <c r="B51" s="49" t="s">
        <v>18</v>
      </c>
      <c r="C51" s="106">
        <f t="shared" si="3"/>
        <v>0.04675925925925926</v>
      </c>
      <c r="D51" s="17">
        <f t="shared" si="4"/>
        <v>53</v>
      </c>
      <c r="E51" s="22">
        <v>7</v>
      </c>
      <c r="F51" s="17">
        <v>49</v>
      </c>
      <c r="G51" s="49" t="s">
        <v>221</v>
      </c>
      <c r="H51" s="155">
        <v>0.04878472222222222</v>
      </c>
      <c r="I51" s="19">
        <v>52</v>
      </c>
      <c r="J51" s="73">
        <f t="shared" si="2"/>
        <v>0.007868503584229391</v>
      </c>
      <c r="K51" s="3"/>
      <c r="L51"/>
      <c r="N51" s="152"/>
    </row>
    <row r="52" spans="1:14" ht="12" customHeight="1">
      <c r="A52" s="10">
        <v>4</v>
      </c>
      <c r="B52" s="50" t="s">
        <v>67</v>
      </c>
      <c r="C52" s="107">
        <f t="shared" si="3"/>
        <v>0.05230324074074074</v>
      </c>
      <c r="D52" s="10">
        <f t="shared" si="4"/>
        <v>51</v>
      </c>
      <c r="E52" s="23">
        <v>7</v>
      </c>
      <c r="F52" s="10">
        <v>50</v>
      </c>
      <c r="G52" s="50" t="s">
        <v>67</v>
      </c>
      <c r="H52" s="156">
        <v>0.05230324074074074</v>
      </c>
      <c r="I52" s="46">
        <v>51</v>
      </c>
      <c r="J52" s="74">
        <f t="shared" si="2"/>
        <v>0.008436006571087217</v>
      </c>
      <c r="K52" s="3"/>
      <c r="L52"/>
      <c r="N52" s="152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</sheetData>
  <mergeCells count="1">
    <mergeCell ref="A1:I1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W107"/>
  <sheetViews>
    <sheetView showGridLines="0" showZeros="0" tabSelected="1" workbookViewId="0" topLeftCell="A1">
      <selection activeCell="A99" sqref="A99"/>
    </sheetView>
  </sheetViews>
  <sheetFormatPr defaultColWidth="9.140625" defaultRowHeight="12.75"/>
  <cols>
    <col min="1" max="1" width="4.7109375" style="2" customWidth="1"/>
    <col min="2" max="2" width="19.7109375" style="1" customWidth="1"/>
    <col min="3" max="3" width="6.57421875" style="1" bestFit="1" customWidth="1"/>
    <col min="4" max="4" width="7.140625" style="1" bestFit="1" customWidth="1"/>
    <col min="5" max="14" width="4.28125" style="2" customWidth="1"/>
    <col min="15" max="15" width="6.8515625" style="1" bestFit="1" customWidth="1"/>
    <col min="16" max="16" width="1.7109375" style="1" customWidth="1"/>
    <col min="17" max="17" width="2.00390625" style="30" customWidth="1"/>
    <col min="18" max="18" width="11.140625" style="1" bestFit="1" customWidth="1"/>
    <col min="19" max="19" width="12.28125" style="2" customWidth="1"/>
    <col min="20" max="20" width="15.00390625" style="1" bestFit="1" customWidth="1"/>
    <col min="21" max="21" width="9.7109375" style="1" bestFit="1" customWidth="1"/>
    <col min="22" max="22" width="5.7109375" style="1" customWidth="1"/>
    <col min="23" max="23" width="9.140625" style="2" customWidth="1"/>
    <col min="24" max="16384" width="9.140625" style="1" customWidth="1"/>
  </cols>
  <sheetData>
    <row r="1" spans="2:17" ht="12">
      <c r="B1" s="91" t="s">
        <v>4</v>
      </c>
      <c r="F1" s="92" t="s">
        <v>14</v>
      </c>
      <c r="Q1" s="183"/>
    </row>
    <row r="2" spans="1:23" s="6" customFormat="1" ht="12">
      <c r="A2" s="7" t="s">
        <v>13</v>
      </c>
      <c r="B2" s="7" t="s">
        <v>12</v>
      </c>
      <c r="C2" s="7" t="s">
        <v>2</v>
      </c>
      <c r="D2" s="7" t="s">
        <v>3</v>
      </c>
      <c r="E2" s="7">
        <v>1</v>
      </c>
      <c r="F2" s="7">
        <v>2</v>
      </c>
      <c r="G2" s="7">
        <v>3</v>
      </c>
      <c r="H2" s="29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>
        <v>10</v>
      </c>
      <c r="O2" s="7" t="s">
        <v>11</v>
      </c>
      <c r="Q2" s="183"/>
      <c r="V2" s="115"/>
      <c r="W2" s="115"/>
    </row>
    <row r="3" spans="1:22" ht="12.75">
      <c r="A3" s="36">
        <v>1</v>
      </c>
      <c r="B3" s="48" t="s">
        <v>40</v>
      </c>
      <c r="C3" s="36">
        <f aca="true" t="shared" si="0" ref="C3:C34">COUNTIF(E3:N3,"&gt;0")</f>
        <v>10</v>
      </c>
      <c r="D3" s="36">
        <f>SUM(LARGE(E3:N3,{1,2,3,4,5,6,7}))</f>
        <v>700</v>
      </c>
      <c r="E3" s="37">
        <f>IF(ISERROR(VLOOKUP(B3,'Race 1'!$G$3:$I$65,3,FALSE)),0,VLOOKUP(B3,'Race 1'!$G$3:$I$65,3,FALSE))</f>
        <v>100</v>
      </c>
      <c r="F3" s="37">
        <f>IF(ISERROR(VLOOKUP($B3,'Race 2'!$G$3:$I$65,3,FALSE)),0,VLOOKUP($B3,'Race 2'!$G$3:$I$65,3,FALSE))</f>
        <v>100</v>
      </c>
      <c r="G3" s="37">
        <f>IF(ISERROR(VLOOKUP($B3,'Race 3'!$G$3:$I$65,3,FALSE)),0,VLOOKUP($B3,'Race 3'!$G$3:$I$65,3,FALSE))</f>
        <v>99</v>
      </c>
      <c r="H3" s="37">
        <f>IF(ISERROR(VLOOKUP($B3,'Race 4'!$G$3:$I$65,3,FALSE)),0,VLOOKUP($B3,'Race 4'!$G$3:$I$65,3,FALSE))</f>
        <v>99</v>
      </c>
      <c r="I3" s="36">
        <f>IF(ISERROR(VLOOKUP($B3,'Race 5'!$G$3:$I$65,3,FALSE)),0,VLOOKUP($B3,'Race 5'!$G$3:$I$65,3,FALSE))</f>
        <v>100</v>
      </c>
      <c r="J3" s="36">
        <f>IF(ISERROR(VLOOKUP($B3,'Race 6'!$G$3:$I$65,3,FALSE)),0,VLOOKUP($B3,'Race 6'!$G$3:$I$65,3,FALSE))</f>
        <v>100</v>
      </c>
      <c r="K3" s="36">
        <f>IF(ISERROR(VLOOKUP($B3,'Race 7'!$G$3:$I$56,3,FALSE)),0,VLOOKUP($B3,'Race 7'!$G$3:$I$56,3,FALSE))</f>
        <v>100</v>
      </c>
      <c r="L3" s="36">
        <f>IF(ISERROR(VLOOKUP($B3,'Race 8'!$G$3:$I$64,3,FALSE)),0,VLOOKUP($B3,'Race 8'!$G$3:$I$64,3,FALSE))</f>
        <v>100</v>
      </c>
      <c r="M3" s="36">
        <f>IF(ISERROR(VLOOKUP($B3,'Race 9'!$G$3:$I$60,3,FALSE)),0,VLOOKUP($B3,'Race 9'!$G$3:$I$60,3,FALSE))</f>
        <v>100</v>
      </c>
      <c r="N3" s="36">
        <f>IF(ISERROR(VLOOKUP($B3,'Race 10'!$G$3:$I$52,3,FALSE)),0,VLOOKUP($B3,'Race 10'!$G$3:$I$52,3,FALSE))</f>
        <v>98</v>
      </c>
      <c r="O3" s="184">
        <v>1</v>
      </c>
      <c r="P3" s="1">
        <v>1</v>
      </c>
      <c r="Q3" s="32"/>
      <c r="R3" s="95" t="s">
        <v>59</v>
      </c>
      <c r="S3" s="12" t="s">
        <v>57</v>
      </c>
      <c r="T3" s="95" t="s">
        <v>58</v>
      </c>
      <c r="V3" s="114"/>
    </row>
    <row r="4" spans="1:22" ht="12.75">
      <c r="A4" s="8">
        <v>2</v>
      </c>
      <c r="B4" s="49" t="s">
        <v>89</v>
      </c>
      <c r="C4" s="8">
        <f t="shared" si="0"/>
        <v>9</v>
      </c>
      <c r="D4" s="8">
        <f>SUM(LARGE(E4:N4,{1,2,3,4,5,6,7}))</f>
        <v>692</v>
      </c>
      <c r="E4" s="9">
        <f>IF(ISERROR(VLOOKUP(B4,'Race 1'!$G$3:$I$65,3,FALSE)),0,VLOOKUP(B4,'Race 1'!$G$3:$I$65,3,FALSE))</f>
        <v>98</v>
      </c>
      <c r="F4" s="9">
        <f>IF(ISERROR(VLOOKUP($B4,'Race 2'!$G$3:$I$65,3,FALSE)),0,VLOOKUP($B4,'Race 2'!$G$3:$I$65,3,FALSE))</f>
        <v>98</v>
      </c>
      <c r="G4" s="9">
        <f>IF(ISERROR(VLOOKUP($B4,'Race 3'!$G$3:$I$65,3,FALSE)),0,VLOOKUP($B4,'Race 3'!$G$3:$I$65,3,FALSE))</f>
        <v>98</v>
      </c>
      <c r="H4" s="9">
        <f>IF(ISERROR(VLOOKUP($B4,'Race 4'!$G$3:$I$65,3,FALSE)),0,VLOOKUP($B4,'Race 4'!$G$3:$I$65,3,FALSE))</f>
        <v>0</v>
      </c>
      <c r="I4" s="8">
        <f>IF(ISERROR(VLOOKUP($B4,'Race 5'!$G$3:$I$65,3,FALSE)),0,VLOOKUP($B4,'Race 5'!$G$3:$I$65,3,FALSE))</f>
        <v>99</v>
      </c>
      <c r="J4" s="8">
        <f>IF(ISERROR(VLOOKUP($B4,'Race 6'!$G$3:$I$65,3,FALSE)),0,VLOOKUP($B4,'Race 6'!$G$3:$I$65,3,FALSE))</f>
        <v>99</v>
      </c>
      <c r="K4" s="8">
        <f>IF(ISERROR(VLOOKUP($B4,'Race 7'!$G$3:$I$56,3,FALSE)),0,VLOOKUP($B4,'Race 7'!$G$3:$I$56,3,FALSE))</f>
        <v>99</v>
      </c>
      <c r="L4" s="8">
        <f>IF(ISERROR(VLOOKUP($B4,'Race 8'!$G$3:$I$64,3,FALSE)),0,VLOOKUP($B4,'Race 8'!$G$3:$I$64,3,FALSE))</f>
        <v>99</v>
      </c>
      <c r="M4" s="8">
        <f>IF(ISERROR(VLOOKUP($B4,'Race 9'!$G$3:$I$60,3,FALSE)),0,VLOOKUP($B4,'Race 9'!$G$3:$I$60,3,FALSE))</f>
        <v>99</v>
      </c>
      <c r="N4" s="8">
        <f>IF(ISERROR(VLOOKUP($B4,'Race 10'!$G$3:$I$52,3,FALSE)),0,VLOOKUP($B4,'Race 10'!$G$3:$I$52,3,FALSE))</f>
        <v>99</v>
      </c>
      <c r="O4" s="185"/>
      <c r="P4" s="1">
        <v>1</v>
      </c>
      <c r="Q4" s="32"/>
      <c r="R4" s="51" t="s">
        <v>47</v>
      </c>
      <c r="S4" s="93" t="str">
        <f>'Race 1'!K$3</f>
        <v>Stuart Griffiths</v>
      </c>
      <c r="T4" s="51" t="str">
        <f>'Race 1'!K$4</f>
        <v>Del Eyre</v>
      </c>
      <c r="V4" s="114"/>
    </row>
    <row r="5" spans="1:22" ht="12">
      <c r="A5" s="174">
        <v>3</v>
      </c>
      <c r="B5" s="177" t="s">
        <v>97</v>
      </c>
      <c r="C5" s="174">
        <f t="shared" si="0"/>
        <v>10</v>
      </c>
      <c r="D5" s="174">
        <f>SUM(LARGE(E5:N5,{1,2,3,4,5,6,7}))</f>
        <v>682</v>
      </c>
      <c r="E5" s="176">
        <f>IF(ISERROR(VLOOKUP(B5,'Race 1'!$G$3:$I$65,3,FALSE)),0,VLOOKUP(B5,'Race 1'!$G$3:$I$65,3,FALSE))</f>
        <v>92</v>
      </c>
      <c r="F5" s="176">
        <f>IF(ISERROR(VLOOKUP($B5,'Race 2'!$G$3:$I$65,3,FALSE)),0,VLOOKUP($B5,'Race 2'!$G$3:$I$65,3,FALSE))</f>
        <v>96</v>
      </c>
      <c r="G5" s="176">
        <f>IF(ISERROR(VLOOKUP($B5,'Race 3'!$G$3:$I$65,3,FALSE)),0,VLOOKUP($B5,'Race 3'!$G$3:$I$65,3,FALSE))</f>
        <v>97</v>
      </c>
      <c r="H5" s="176">
        <f>IF(ISERROR(VLOOKUP($B5,'Race 4'!$G$3:$I$65,3,FALSE)),0,VLOOKUP($B5,'Race 4'!$G$3:$I$65,3,FALSE))</f>
        <v>97</v>
      </c>
      <c r="I5" s="174">
        <f>IF(ISERROR(VLOOKUP($B5,'Race 5'!$G$3:$I$65,3,FALSE)),0,VLOOKUP($B5,'Race 5'!$G$3:$I$65,3,FALSE))</f>
        <v>98</v>
      </c>
      <c r="J5" s="174">
        <f>IF(ISERROR(VLOOKUP($B5,'Race 6'!$G$3:$I$65,3,FALSE)),0,VLOOKUP($B5,'Race 6'!$G$3:$I$65,3,FALSE))</f>
        <v>98</v>
      </c>
      <c r="K5" s="174">
        <f>IF(ISERROR(VLOOKUP($B5,'Race 7'!$G$3:$I$56,3,FALSE)),0,VLOOKUP($B5,'Race 7'!$G$3:$I$56,3,FALSE))</f>
        <v>98</v>
      </c>
      <c r="L5" s="174">
        <f>IF(ISERROR(VLOOKUP($B5,'Race 8'!$G$3:$I$64,3,FALSE)),0,VLOOKUP($B5,'Race 8'!$G$3:$I$64,3,FALSE))</f>
        <v>97</v>
      </c>
      <c r="M5" s="174">
        <f>IF(ISERROR(VLOOKUP($B5,'Race 9'!$G$3:$I$60,3,FALSE)),0,VLOOKUP($B5,'Race 9'!$G$3:$I$60,3,FALSE))</f>
        <v>97</v>
      </c>
      <c r="N5" s="174">
        <f>IF(ISERROR(VLOOKUP($B5,'Race 10'!$G$3:$I$52,3,FALSE)),0,VLOOKUP($B5,'Race 10'!$G$3:$I$52,3,FALSE))</f>
        <v>95</v>
      </c>
      <c r="O5" s="185"/>
      <c r="P5" s="1">
        <v>1</v>
      </c>
      <c r="Q5" s="32"/>
      <c r="R5" s="51" t="s">
        <v>48</v>
      </c>
      <c r="S5" s="93" t="str">
        <f>'Race 2'!K$3</f>
        <v>Paul Lewis</v>
      </c>
      <c r="T5" s="51" t="str">
        <f>'Race 2'!K$4</f>
        <v>Nina Brocklebank</v>
      </c>
      <c r="V5" s="114"/>
    </row>
    <row r="6" spans="1:22" ht="12.75">
      <c r="A6" s="8">
        <v>4</v>
      </c>
      <c r="B6" s="49" t="s">
        <v>45</v>
      </c>
      <c r="C6" s="8">
        <f t="shared" si="0"/>
        <v>10</v>
      </c>
      <c r="D6" s="8">
        <f>SUM(LARGE(E6:N6,{1,2,3,4,5,6,7}))</f>
        <v>668</v>
      </c>
      <c r="E6" s="9">
        <f>IF(ISERROR(VLOOKUP(B6,'Race 1'!$G$3:$I$65,3,FALSE)),0,VLOOKUP(B6,'Race 1'!$G$3:$I$65,3,FALSE))</f>
        <v>94</v>
      </c>
      <c r="F6" s="9">
        <f>IF(ISERROR(VLOOKUP($B6,'Race 2'!$G$3:$I$65,3,FALSE)),0,VLOOKUP($B6,'Race 2'!$G$3:$I$65,3,FALSE))</f>
        <v>94</v>
      </c>
      <c r="G6" s="9">
        <f>IF(ISERROR(VLOOKUP($B6,'Race 3'!$G$3:$I$65,3,FALSE)),0,VLOOKUP($B6,'Race 3'!$G$3:$I$65,3,FALSE))</f>
        <v>94</v>
      </c>
      <c r="H6" s="9">
        <f>IF(ISERROR(VLOOKUP($B6,'Race 4'!$G$3:$I$65,3,FALSE)),0,VLOOKUP($B6,'Race 4'!$G$3:$I$65,3,FALSE))</f>
        <v>95</v>
      </c>
      <c r="I6" s="8">
        <f>IF(ISERROR(VLOOKUP($B6,'Race 5'!$G$3:$I$65,3,FALSE)),0,VLOOKUP($B6,'Race 5'!$G$3:$I$65,3,FALSE))</f>
        <v>95</v>
      </c>
      <c r="J6" s="8">
        <f>IF(ISERROR(VLOOKUP($B6,'Race 6'!$G$3:$I$65,3,FALSE)),0,VLOOKUP($B6,'Race 6'!$G$3:$I$65,3,FALSE))</f>
        <v>97</v>
      </c>
      <c r="K6" s="8">
        <f>IF(ISERROR(VLOOKUP($B6,'Race 7'!$G$3:$I$56,3,FALSE)),0,VLOOKUP($B6,'Race 7'!$G$3:$I$56,3,FALSE))</f>
        <v>95</v>
      </c>
      <c r="L6" s="8">
        <f>IF(ISERROR(VLOOKUP($B6,'Race 8'!$G$3:$I$64,3,FALSE)),0,VLOOKUP($B6,'Race 8'!$G$3:$I$64,3,FALSE))</f>
        <v>98</v>
      </c>
      <c r="M6" s="8">
        <f>IF(ISERROR(VLOOKUP($B6,'Race 9'!$G$3:$I$60,3,FALSE)),0,VLOOKUP($B6,'Race 9'!$G$3:$I$60,3,FALSE))</f>
        <v>92</v>
      </c>
      <c r="N6" s="8">
        <f>IF(ISERROR(VLOOKUP($B6,'Race 10'!$G$3:$I$52,3,FALSE)),0,VLOOKUP($B6,'Race 10'!$G$3:$I$52,3,FALSE))</f>
        <v>92</v>
      </c>
      <c r="O6" s="185"/>
      <c r="P6" s="1">
        <v>1</v>
      </c>
      <c r="Q6" s="32"/>
      <c r="R6" s="51" t="s">
        <v>49</v>
      </c>
      <c r="S6" s="93" t="str">
        <f>'Race 3'!K$3</f>
        <v>Byron Davies</v>
      </c>
      <c r="T6" s="51" t="str">
        <f>'Race 3'!K$4</f>
        <v>Linda Owens</v>
      </c>
      <c r="V6" s="114"/>
    </row>
    <row r="7" spans="1:22" ht="12.75">
      <c r="A7" s="8">
        <v>5</v>
      </c>
      <c r="B7" s="49" t="s">
        <v>26</v>
      </c>
      <c r="C7" s="8">
        <f t="shared" si="0"/>
        <v>7</v>
      </c>
      <c r="D7" s="8">
        <f>SUM(LARGE(E7:N7,{1,2,3,4,5,6,7}))</f>
        <v>659</v>
      </c>
      <c r="E7" s="9">
        <f>IF(ISERROR(VLOOKUP(B7,'Race 1'!$G$3:$I$65,3,FALSE)),0,VLOOKUP(B7,'Race 1'!$G$3:$I$65,3,FALSE))</f>
        <v>95</v>
      </c>
      <c r="F7" s="9">
        <f>IF(ISERROR(VLOOKUP($B7,'Race 2'!$G$3:$I$65,3,FALSE)),0,VLOOKUP($B7,'Race 2'!$G$3:$I$65,3,FALSE))</f>
        <v>97</v>
      </c>
      <c r="G7" s="9">
        <f>IF(ISERROR(VLOOKUP($B7,'Race 3'!$G$3:$I$65,3,FALSE)),0,VLOOKUP($B7,'Race 3'!$G$3:$I$65,3,FALSE))</f>
        <v>96</v>
      </c>
      <c r="H7" s="9">
        <f>IF(ISERROR(VLOOKUP($B7,'Race 4'!$G$3:$I$65,3,FALSE)),0,VLOOKUP($B7,'Race 4'!$G$3:$I$65,3,FALSE))</f>
        <v>0</v>
      </c>
      <c r="I7" s="8">
        <f>IF(ISERROR(VLOOKUP($B7,'Race 5'!$G$3:$I$65,3,FALSE)),0,VLOOKUP($B7,'Race 5'!$G$3:$I$65,3,FALSE))</f>
        <v>94</v>
      </c>
      <c r="J7" s="8">
        <f>IF(ISERROR(VLOOKUP($B7,'Race 6'!$G$3:$I$65,3,FALSE)),0,VLOOKUP($B7,'Race 6'!$G$3:$I$65,3,FALSE))</f>
        <v>90</v>
      </c>
      <c r="K7" s="8">
        <f>IF(ISERROR(VLOOKUP($B7,'Race 7'!$G$3:$I$56,3,FALSE)),0,VLOOKUP($B7,'Race 7'!$G$3:$I$56,3,FALSE))</f>
        <v>92</v>
      </c>
      <c r="L7" s="8">
        <f>IF(ISERROR(VLOOKUP($B7,'Race 8'!$G$3:$I$64,3,FALSE)),0,VLOOKUP($B7,'Race 8'!$G$3:$I$64,3,FALSE))</f>
        <v>95</v>
      </c>
      <c r="M7" s="8">
        <f>IF(ISERROR(VLOOKUP($B7,'Race 9'!$G$3:$I$60,3,FALSE)),0,VLOOKUP($B7,'Race 9'!$G$3:$I$60,3,FALSE))</f>
        <v>0</v>
      </c>
      <c r="N7" s="8">
        <f>IF(ISERROR(VLOOKUP($B7,'Race 10'!$G$3:$I$52,3,FALSE)),0,VLOOKUP($B7,'Race 10'!$G$3:$I$52,3,FALSE))</f>
        <v>0</v>
      </c>
      <c r="O7" s="185"/>
      <c r="P7" s="1">
        <v>1</v>
      </c>
      <c r="Q7" s="32"/>
      <c r="R7" s="51" t="s">
        <v>50</v>
      </c>
      <c r="S7" s="93" t="str">
        <f>'Race 4'!K$3</f>
        <v>Geoff White</v>
      </c>
      <c r="T7" s="51" t="str">
        <f>'Race 4'!K$4</f>
        <v>Sali Davies</v>
      </c>
      <c r="V7" s="114"/>
    </row>
    <row r="8" spans="1:22" ht="12.75">
      <c r="A8" s="8">
        <v>6</v>
      </c>
      <c r="B8" s="49" t="s">
        <v>90</v>
      </c>
      <c r="C8" s="8">
        <f t="shared" si="0"/>
        <v>7</v>
      </c>
      <c r="D8" s="8">
        <f>SUM(LARGE(E8:N8,{1,2,3,4,5,6,7}))</f>
        <v>650</v>
      </c>
      <c r="E8" s="9">
        <f>IF(ISERROR(VLOOKUP(B8,'Race 1'!$G$3:$I$65,3,FALSE)),0,VLOOKUP(B8,'Race 1'!$G$3:$I$65,3,FALSE))</f>
        <v>93</v>
      </c>
      <c r="F8" s="9">
        <f>IF(ISERROR(VLOOKUP($B8,'Race 2'!$G$3:$I$65,3,FALSE)),0,VLOOKUP($B8,'Race 2'!$G$3:$I$65,3,FALSE))</f>
        <v>93</v>
      </c>
      <c r="G8" s="9">
        <f>IF(ISERROR(VLOOKUP($B8,'Race 3'!$G$3:$I$65,3,FALSE)),0,VLOOKUP($B8,'Race 3'!$G$3:$I$65,3,FALSE))</f>
        <v>89</v>
      </c>
      <c r="H8" s="9">
        <f>IF(ISERROR(VLOOKUP($B8,'Race 4'!$G$3:$I$65,3,FALSE)),0,VLOOKUP($B8,'Race 4'!$G$3:$I$65,3,FALSE))</f>
        <v>96</v>
      </c>
      <c r="I8" s="8">
        <f>IF(ISERROR(VLOOKUP($B8,'Race 5'!$G$3:$I$65,3,FALSE)),0,VLOOKUP($B8,'Race 5'!$G$3:$I$65,3,FALSE))</f>
        <v>91</v>
      </c>
      <c r="J8" s="8">
        <f>IF(ISERROR(VLOOKUP($B8,'Race 6'!$G$3:$I$65,3,FALSE)),0,VLOOKUP($B8,'Race 6'!$G$3:$I$65,3,FALSE))</f>
        <v>0</v>
      </c>
      <c r="K8" s="8">
        <f>IF(ISERROR(VLOOKUP($B8,'Race 7'!$G$3:$I$56,3,FALSE)),0,VLOOKUP($B8,'Race 7'!$G$3:$I$56,3,FALSE))</f>
        <v>0</v>
      </c>
      <c r="L8" s="8">
        <f>IF(ISERROR(VLOOKUP($B8,'Race 8'!$G$3:$I$64,3,FALSE)),0,VLOOKUP($B8,'Race 8'!$G$3:$I$64,3,FALSE))</f>
        <v>94</v>
      </c>
      <c r="M8" s="8">
        <f>IF(ISERROR(VLOOKUP($B8,'Race 9'!$G$3:$I$60,3,FALSE)),0,VLOOKUP($B8,'Race 9'!$G$3:$I$60,3,FALSE))</f>
        <v>0</v>
      </c>
      <c r="N8" s="8">
        <f>IF(ISERROR(VLOOKUP($B8,'Race 10'!$G$3:$I$52,3,FALSE)),0,VLOOKUP($B8,'Race 10'!$G$3:$I$52,3,FALSE))</f>
        <v>94</v>
      </c>
      <c r="O8" s="185"/>
      <c r="P8" s="1">
        <v>1</v>
      </c>
      <c r="Q8" s="32"/>
      <c r="R8" s="51" t="s">
        <v>51</v>
      </c>
      <c r="S8" s="93" t="str">
        <f>'Race 5'!K$3</f>
        <v>Martin Ennis</v>
      </c>
      <c r="T8" s="51" t="str">
        <f>'Race 5'!K$4</f>
        <v>Caroline Sandles</v>
      </c>
      <c r="V8" s="114"/>
    </row>
    <row r="9" spans="1:22" ht="12.75">
      <c r="A9" s="8">
        <v>7</v>
      </c>
      <c r="B9" s="49" t="s">
        <v>32</v>
      </c>
      <c r="C9" s="8">
        <f t="shared" si="0"/>
        <v>7</v>
      </c>
      <c r="D9" s="8">
        <f>SUM(LARGE(E9:N9,{1,2,3,4,5,6,7}))</f>
        <v>625</v>
      </c>
      <c r="E9" s="9">
        <f>IF(ISERROR(VLOOKUP(B9,'Race 1'!$G$3:$I$65,3,FALSE)),0,VLOOKUP(B9,'Race 1'!$G$3:$I$65,3,FALSE))</f>
        <v>97</v>
      </c>
      <c r="F9" s="9">
        <f>IF(ISERROR(VLOOKUP($B9,'Race 2'!$G$3:$I$65,3,FALSE)),0,VLOOKUP($B9,'Race 2'!$G$3:$I$65,3,FALSE))</f>
        <v>66</v>
      </c>
      <c r="G9" s="9">
        <f>IF(ISERROR(VLOOKUP($B9,'Race 3'!$G$3:$I$65,3,FALSE)),0,VLOOKUP($B9,'Race 3'!$G$3:$I$65,3,FALSE))</f>
        <v>93</v>
      </c>
      <c r="H9" s="9">
        <f>IF(ISERROR(VLOOKUP($B9,'Race 4'!$G$3:$I$65,3,FALSE)),0,VLOOKUP($B9,'Race 4'!$G$3:$I$65,3,FALSE))</f>
        <v>94</v>
      </c>
      <c r="I9" s="8">
        <f>IF(ISERROR(VLOOKUP($B9,'Race 5'!$G$3:$I$65,3,FALSE)),0,VLOOKUP($B9,'Race 5'!$G$3:$I$65,3,FALSE))</f>
        <v>0</v>
      </c>
      <c r="J9" s="8">
        <f>IF(ISERROR(VLOOKUP($B9,'Race 6'!$G$3:$I$65,3,FALSE)),0,VLOOKUP($B9,'Race 6'!$G$3:$I$65,3,FALSE))</f>
        <v>95</v>
      </c>
      <c r="K9" s="8">
        <f>IF(ISERROR(VLOOKUP($B9,'Race 7'!$G$3:$I$56,3,FALSE)),0,VLOOKUP($B9,'Race 7'!$G$3:$I$56,3,FALSE))</f>
        <v>93</v>
      </c>
      <c r="L9" s="8">
        <f>IF(ISERROR(VLOOKUP($B9,'Race 8'!$G$3:$I$64,3,FALSE)),0,VLOOKUP($B9,'Race 8'!$G$3:$I$64,3,FALSE))</f>
        <v>0</v>
      </c>
      <c r="M9" s="8">
        <f>IF(ISERROR(VLOOKUP($B9,'Race 9'!$G$3:$I$60,3,FALSE)),0,VLOOKUP($B9,'Race 9'!$G$3:$I$60,3,FALSE))</f>
        <v>0</v>
      </c>
      <c r="N9" s="8">
        <f>IF(ISERROR(VLOOKUP($B9,'Race 10'!$G$3:$I$52,3,FALSE)),0,VLOOKUP($B9,'Race 10'!$G$3:$I$52,3,FALSE))</f>
        <v>87</v>
      </c>
      <c r="O9" s="185"/>
      <c r="P9" s="1">
        <v>1</v>
      </c>
      <c r="Q9" s="32"/>
      <c r="R9" s="51" t="s">
        <v>52</v>
      </c>
      <c r="S9" s="93" t="str">
        <f>'Race 6'!K$3</f>
        <v>Gary Howe</v>
      </c>
      <c r="T9" s="51" t="str">
        <f>'Race 6'!K$4</f>
        <v>Linda Rees</v>
      </c>
      <c r="V9" s="114"/>
    </row>
    <row r="10" spans="1:22" ht="12.75">
      <c r="A10" s="8">
        <v>8</v>
      </c>
      <c r="B10" s="49" t="s">
        <v>224</v>
      </c>
      <c r="C10" s="8">
        <f t="shared" si="0"/>
        <v>6</v>
      </c>
      <c r="D10" s="8">
        <f>SUM(LARGE(E10:N10,{1,2,3,4,5,6,7}))</f>
        <v>574</v>
      </c>
      <c r="E10" s="9">
        <f>IF(ISERROR(VLOOKUP(B10,'Race 1'!$G$3:$I$65,3,FALSE)),0,VLOOKUP(B10,'Race 1'!$G$3:$I$65,3,FALSE))</f>
        <v>0</v>
      </c>
      <c r="F10" s="9">
        <f>IF(ISERROR(VLOOKUP($B10,'Race 2'!$G$3:$I$65,3,FALSE)),0,VLOOKUP($B10,'Race 2'!$G$3:$I$65,3,FALSE))</f>
        <v>0</v>
      </c>
      <c r="G10" s="9">
        <f>IF(ISERROR(VLOOKUP($B10,'Race 3'!$G$3:$I$65,3,FALSE)),0,VLOOKUP($B10,'Race 3'!$G$3:$I$65,3,FALSE))</f>
        <v>0</v>
      </c>
      <c r="H10" s="9">
        <f>IF(ISERROR(VLOOKUP($B10,'Race 4'!$G$3:$I$65,3,FALSE)),0,VLOOKUP($B10,'Race 4'!$G$3:$I$65,3,FALSE))</f>
        <v>0</v>
      </c>
      <c r="I10" s="8">
        <f>IF(ISERROR(VLOOKUP($B10,'Race 5'!$G$3:$I$65,3,FALSE)),0,VLOOKUP($B10,'Race 5'!$G$3:$I$65,3,FALSE))</f>
        <v>97</v>
      </c>
      <c r="J10" s="8">
        <f>IF(ISERROR(VLOOKUP($B10,'Race 6'!$G$3:$I$65,3,FALSE)),0,VLOOKUP($B10,'Race 6'!$G$3:$I$65,3,FALSE))</f>
        <v>96</v>
      </c>
      <c r="K10" s="8">
        <f>IF(ISERROR(VLOOKUP($B10,'Race 7'!$G$3:$I$56,3,FALSE)),0,VLOOKUP($B10,'Race 7'!$G$3:$I$56,3,FALSE))</f>
        <v>94</v>
      </c>
      <c r="L10" s="8">
        <f>IF(ISERROR(VLOOKUP($B10,'Race 8'!$G$3:$I$64,3,FALSE)),0,VLOOKUP($B10,'Race 8'!$G$3:$I$64,3,FALSE))</f>
        <v>93</v>
      </c>
      <c r="M10" s="8">
        <f>IF(ISERROR(VLOOKUP($B10,'Race 9'!$G$3:$I$60,3,FALSE)),0,VLOOKUP($B10,'Race 9'!$G$3:$I$60,3,FALSE))</f>
        <v>98</v>
      </c>
      <c r="N10" s="8">
        <f>IF(ISERROR(VLOOKUP($B10,'Race 10'!$G$3:$I$52,3,FALSE)),0,VLOOKUP($B10,'Race 10'!$G$3:$I$52,3,FALSE))</f>
        <v>96</v>
      </c>
      <c r="O10" s="185"/>
      <c r="P10" s="1">
        <v>1</v>
      </c>
      <c r="Q10" s="32"/>
      <c r="R10" s="51" t="s">
        <v>53</v>
      </c>
      <c r="S10" s="93" t="str">
        <f>'Race 7'!K$3</f>
        <v>James Davies</v>
      </c>
      <c r="T10" s="51" t="str">
        <f>'Race 7'!K$4</f>
        <v>Amanda Evans</v>
      </c>
      <c r="V10" s="114"/>
    </row>
    <row r="11" spans="1:22" ht="12.75">
      <c r="A11" s="8">
        <v>9</v>
      </c>
      <c r="B11" s="49" t="s">
        <v>37</v>
      </c>
      <c r="C11" s="8">
        <f t="shared" si="0"/>
        <v>3</v>
      </c>
      <c r="D11" s="8">
        <f>SUM(LARGE(E11:N11,{1,2,3,4,5,6,7}))</f>
        <v>280</v>
      </c>
      <c r="E11" s="9">
        <f>IF(ISERROR(VLOOKUP(B11,'Race 1'!$G$3:$I$65,3,FALSE)),0,VLOOKUP(B11,'Race 1'!$G$3:$I$65,3,FALSE))</f>
        <v>96</v>
      </c>
      <c r="F11" s="9">
        <f>IF(ISERROR(VLOOKUP($B11,'Race 2'!$G$3:$I$65,3,FALSE)),0,VLOOKUP($B11,'Race 2'!$G$3:$I$65,3,FALSE))</f>
        <v>95</v>
      </c>
      <c r="G11" s="9">
        <f>IF(ISERROR(VLOOKUP($B11,'Race 3'!$G$3:$I$65,3,FALSE)),0,VLOOKUP($B11,'Race 3'!$G$3:$I$65,3,FALSE))</f>
        <v>0</v>
      </c>
      <c r="H11" s="9">
        <f>IF(ISERROR(VLOOKUP($B11,'Race 4'!$G$3:$I$65,3,FALSE)),0,VLOOKUP($B11,'Race 4'!$G$3:$I$65,3,FALSE))</f>
        <v>0</v>
      </c>
      <c r="I11" s="8">
        <f>IF(ISERROR(VLOOKUP($B11,'Race 5'!$G$3:$I$65,3,FALSE)),0,VLOOKUP($B11,'Race 5'!$G$3:$I$65,3,FALSE))</f>
        <v>0</v>
      </c>
      <c r="J11" s="8">
        <f>IF(ISERROR(VLOOKUP($B11,'Race 6'!$G$3:$I$65,3,FALSE)),0,VLOOKUP($B11,'Race 6'!$G$3:$I$65,3,FALSE))</f>
        <v>0</v>
      </c>
      <c r="K11" s="8">
        <f>IF(ISERROR(VLOOKUP($B11,'Race 7'!$G$3:$I$56,3,FALSE)),0,VLOOKUP($B11,'Race 7'!$G$3:$I$56,3,FALSE))</f>
        <v>0</v>
      </c>
      <c r="L11" s="8">
        <f>IF(ISERROR(VLOOKUP($B11,'Race 8'!$G$3:$I$64,3,FALSE)),0,VLOOKUP($B11,'Race 8'!$G$3:$I$64,3,FALSE))</f>
        <v>89</v>
      </c>
      <c r="M11" s="8">
        <f>IF(ISERROR(VLOOKUP($B11,'Race 9'!$G$3:$I$60,3,FALSE)),0,VLOOKUP($B11,'Race 9'!$G$3:$I$60,3,FALSE))</f>
        <v>0</v>
      </c>
      <c r="N11" s="8">
        <f>IF(ISERROR(VLOOKUP($B11,'Race 10'!$G$3:$I$52,3,FALSE)),0,VLOOKUP($B11,'Race 10'!$G$3:$I$52,3,FALSE))</f>
        <v>0</v>
      </c>
      <c r="O11" s="185"/>
      <c r="P11" s="1">
        <v>1</v>
      </c>
      <c r="Q11" s="32"/>
      <c r="R11" s="51" t="s">
        <v>54</v>
      </c>
      <c r="S11" s="93" t="str">
        <f>'Race 8'!K$3</f>
        <v>Brian Griffiths</v>
      </c>
      <c r="T11" s="51" t="str">
        <f>'Race 8'!K$4</f>
        <v>Pauline Thornhill</v>
      </c>
      <c r="V11" s="114"/>
    </row>
    <row r="12" spans="1:22" ht="12.75">
      <c r="A12" s="8">
        <v>10</v>
      </c>
      <c r="B12" s="49" t="s">
        <v>225</v>
      </c>
      <c r="C12" s="8">
        <f t="shared" si="0"/>
        <v>3</v>
      </c>
      <c r="D12" s="8">
        <f>SUM(LARGE(E12:N12,{1,2,3,4,5,6,7}))</f>
        <v>264</v>
      </c>
      <c r="E12" s="9">
        <f>IF(ISERROR(VLOOKUP(B12,'Race 1'!$G$3:$I$65,3,FALSE)),0,VLOOKUP(B12,'Race 1'!$G$3:$I$65,3,FALSE))</f>
        <v>0</v>
      </c>
      <c r="F12" s="9">
        <f>IF(ISERROR(VLOOKUP($B12,'Race 2'!$G$3:$I$65,3,FALSE)),0,VLOOKUP($B12,'Race 2'!$G$3:$I$65,3,FALSE))</f>
        <v>0</v>
      </c>
      <c r="G12" s="9">
        <f>IF(ISERROR(VLOOKUP($B12,'Race 3'!$G$3:$I$65,3,FALSE)),0,VLOOKUP($B12,'Race 3'!$G$3:$I$65,3,FALSE))</f>
        <v>0</v>
      </c>
      <c r="H12" s="9">
        <f>IF(ISERROR(VLOOKUP($B12,'Race 4'!$G$3:$I$65,3,FALSE)),0,VLOOKUP($B12,'Race 4'!$G$3:$I$65,3,FALSE))</f>
        <v>0</v>
      </c>
      <c r="I12" s="8">
        <f>IF(ISERROR(VLOOKUP($B12,'Race 5'!$G$3:$I$65,3,FALSE)),0,VLOOKUP($B12,'Race 5'!$G$3:$I$65,3,FALSE))</f>
        <v>88</v>
      </c>
      <c r="J12" s="8">
        <f>IF(ISERROR(VLOOKUP($B12,'Race 6'!$G$3:$I$65,3,FALSE)),0,VLOOKUP($B12,'Race 6'!$G$3:$I$65,3,FALSE))</f>
        <v>94</v>
      </c>
      <c r="K12" s="8">
        <f>IF(ISERROR(VLOOKUP($B12,'Race 7'!$G$3:$I$56,3,FALSE)),0,VLOOKUP($B12,'Race 7'!$G$3:$I$56,3,FALSE))</f>
        <v>0</v>
      </c>
      <c r="L12" s="8">
        <f>IF(ISERROR(VLOOKUP($B12,'Race 8'!$G$3:$I$64,3,FALSE)),0,VLOOKUP($B12,'Race 8'!$G$3:$I$64,3,FALSE))</f>
        <v>82</v>
      </c>
      <c r="M12" s="8">
        <f>IF(ISERROR(VLOOKUP($B12,'Race 9'!$G$3:$I$60,3,FALSE)),0,VLOOKUP($B12,'Race 9'!$G$3:$I$60,3,FALSE))</f>
        <v>0</v>
      </c>
      <c r="N12" s="8">
        <f>IF(ISERROR(VLOOKUP($B12,'Race 10'!$G$3:$I$52,3,FALSE)),0,VLOOKUP($B12,'Race 10'!$G$3:$I$52,3,FALSE))</f>
        <v>0</v>
      </c>
      <c r="O12" s="185"/>
      <c r="P12" s="1">
        <v>1</v>
      </c>
      <c r="Q12" s="32"/>
      <c r="R12" s="51" t="s">
        <v>55</v>
      </c>
      <c r="S12" s="93" t="str">
        <f>'Race 9'!K$3</f>
        <v>Paul Hopkins</v>
      </c>
      <c r="T12" s="51" t="str">
        <f>'Race 9'!K$4</f>
        <v>Lisa Williams</v>
      </c>
      <c r="V12" s="114"/>
    </row>
    <row r="13" spans="1:22" ht="12.75">
      <c r="A13" s="8">
        <v>11</v>
      </c>
      <c r="B13" s="49" t="s">
        <v>211</v>
      </c>
      <c r="C13" s="8">
        <f t="shared" si="0"/>
        <v>2</v>
      </c>
      <c r="D13" s="8">
        <f>SUM(LARGE(E13:N13,{1,2,3,4,5,6,7}))</f>
        <v>200</v>
      </c>
      <c r="E13" s="9">
        <f>IF(ISERROR(VLOOKUP(B13,'Race 1'!$G$3:$I$65,3,FALSE)),0,VLOOKUP(B13,'Race 1'!$G$3:$I$65,3,FALSE))</f>
        <v>0</v>
      </c>
      <c r="F13" s="9">
        <f>IF(ISERROR(VLOOKUP($B13,'Race 2'!$G$3:$I$65,3,FALSE)),0,VLOOKUP($B13,'Race 2'!$G$3:$I$65,3,FALSE))</f>
        <v>0</v>
      </c>
      <c r="G13" s="9">
        <f>IF(ISERROR(VLOOKUP($B13,'Race 3'!$G$3:$I$65,3,FALSE)),0,VLOOKUP($B13,'Race 3'!$G$3:$I$65,3,FALSE))</f>
        <v>0</v>
      </c>
      <c r="H13" s="9">
        <f>IF(ISERROR(VLOOKUP($B13,'Race 4'!$G$3:$I$65,3,FALSE)),0,VLOOKUP($B13,'Race 4'!$G$3:$I$65,3,FALSE))</f>
        <v>100</v>
      </c>
      <c r="I13" s="8">
        <f>IF(ISERROR(VLOOKUP($B13,'Race 5'!$G$3:$I$65,3,FALSE)),0,VLOOKUP($B13,'Race 5'!$G$3:$I$65,3,FALSE))</f>
        <v>0</v>
      </c>
      <c r="J13" s="8">
        <f>IF(ISERROR(VLOOKUP($B13,'Race 6'!$G$3:$I$65,3,FALSE)),0,VLOOKUP($B13,'Race 6'!$G$3:$I$65,3,FALSE))</f>
        <v>0</v>
      </c>
      <c r="K13" s="8">
        <f>IF(ISERROR(VLOOKUP($B13,'Race 7'!$G$3:$I$56,3,FALSE)),0,VLOOKUP($B13,'Race 7'!$G$3:$I$56,3,FALSE))</f>
        <v>0</v>
      </c>
      <c r="L13" s="8">
        <f>IF(ISERROR(VLOOKUP($B13,'Race 8'!$G$3:$I$64,3,FALSE)),0,VLOOKUP($B13,'Race 8'!$G$3:$I$64,3,FALSE))</f>
        <v>0</v>
      </c>
      <c r="M13" s="8">
        <f>IF(ISERROR(VLOOKUP($B13,'Race 9'!$G$3:$I$60,3,FALSE)),0,VLOOKUP($B13,'Race 9'!$G$3:$I$60,3,FALSE))</f>
        <v>0</v>
      </c>
      <c r="N13" s="8">
        <f>IF(ISERROR(VLOOKUP($B13,'Race 10'!$G$3:$I$52,3,FALSE)),0,VLOOKUP($B13,'Race 10'!$G$3:$I$52,3,FALSE))</f>
        <v>100</v>
      </c>
      <c r="O13" s="185"/>
      <c r="P13" s="1">
        <v>1</v>
      </c>
      <c r="Q13" s="32"/>
      <c r="R13" s="83" t="s">
        <v>56</v>
      </c>
      <c r="S13" s="112" t="str">
        <f>'Race 10'!K$3</f>
        <v>Allan Smith</v>
      </c>
      <c r="T13" s="83" t="str">
        <f>'Race 10'!K$4</f>
        <v>Sally Reid</v>
      </c>
      <c r="V13" s="114"/>
    </row>
    <row r="14" spans="1:22" ht="12.75">
      <c r="A14" s="8">
        <v>12</v>
      </c>
      <c r="B14" s="49" t="s">
        <v>197</v>
      </c>
      <c r="C14" s="8">
        <f t="shared" si="0"/>
        <v>1</v>
      </c>
      <c r="D14" s="8">
        <f>SUM(LARGE(E14:N14,{1,2,3,4,5,6,7}))</f>
        <v>100</v>
      </c>
      <c r="E14" s="9">
        <f>IF(ISERROR(VLOOKUP(B14,'Race 1'!$G$3:$I$65,3,FALSE)),0,VLOOKUP(B14,'Race 1'!$G$3:$I$65,3,FALSE))</f>
        <v>0</v>
      </c>
      <c r="F14" s="9">
        <f>IF(ISERROR(VLOOKUP($B14,'Race 2'!$G$3:$I$65,3,FALSE)),0,VLOOKUP($B14,'Race 2'!$G$3:$I$65,3,FALSE))</f>
        <v>0</v>
      </c>
      <c r="G14" s="9">
        <f>IF(ISERROR(VLOOKUP($B14,'Race 3'!$G$3:$I$65,3,FALSE)),0,VLOOKUP($B14,'Race 3'!$G$3:$I$65,3,FALSE))</f>
        <v>100</v>
      </c>
      <c r="H14" s="9">
        <f>IF(ISERROR(VLOOKUP($B14,'Race 4'!$G$3:$I$65,3,FALSE)),0,VLOOKUP($B14,'Race 4'!$G$3:$I$65,3,FALSE))</f>
        <v>0</v>
      </c>
      <c r="I14" s="8">
        <f>IF(ISERROR(VLOOKUP($B14,'Race 5'!$G$3:$I$65,3,FALSE)),0,VLOOKUP($B14,'Race 5'!$G$3:$I$65,3,FALSE))</f>
        <v>0</v>
      </c>
      <c r="J14" s="8">
        <f>IF(ISERROR(VLOOKUP($B14,'Race 6'!$G$3:$I$65,3,FALSE)),0,VLOOKUP($B14,'Race 6'!$G$3:$I$65,3,FALSE))</f>
        <v>0</v>
      </c>
      <c r="K14" s="8">
        <f>IF(ISERROR(VLOOKUP($B14,'Race 7'!$G$3:$I$56,3,FALSE)),0,VLOOKUP($B14,'Race 7'!$G$3:$I$56,3,FALSE))</f>
        <v>0</v>
      </c>
      <c r="L14" s="8">
        <f>IF(ISERROR(VLOOKUP($B14,'Race 8'!$G$3:$I$64,3,FALSE)),0,VLOOKUP($B14,'Race 8'!$G$3:$I$64,3,FALSE))</f>
        <v>0</v>
      </c>
      <c r="M14" s="8">
        <f>IF(ISERROR(VLOOKUP($B14,'Race 9'!$G$3:$I$60,3,FALSE)),0,VLOOKUP($B14,'Race 9'!$G$3:$I$60,3,FALSE))</f>
        <v>0</v>
      </c>
      <c r="N14" s="8">
        <f>IF(ISERROR(VLOOKUP($B14,'Race 10'!$G$3:$I$52,3,FALSE)),0,VLOOKUP($B14,'Race 10'!$G$3:$I$52,3,FALSE))</f>
        <v>0</v>
      </c>
      <c r="O14" s="185"/>
      <c r="P14" s="1">
        <v>1</v>
      </c>
      <c r="Q14" s="32"/>
      <c r="R14" s="3"/>
      <c r="S14" s="47"/>
      <c r="T14" s="3"/>
      <c r="V14" s="114"/>
    </row>
    <row r="15" spans="1:22" ht="12.75">
      <c r="A15" s="8">
        <v>13</v>
      </c>
      <c r="B15" s="49" t="s">
        <v>235</v>
      </c>
      <c r="C15" s="8">
        <f t="shared" si="0"/>
        <v>1</v>
      </c>
      <c r="D15" s="8">
        <f>SUM(LARGE(E15:N15,{1,2,3,4,5,6,7}))</f>
        <v>97</v>
      </c>
      <c r="E15" s="9">
        <f>IF(ISERROR(VLOOKUP(B15,'Race 1'!$G$3:$I$65,3,FALSE)),0,VLOOKUP(B15,'Race 1'!$G$3:$I$65,3,FALSE))</f>
        <v>0</v>
      </c>
      <c r="F15" s="9">
        <f>IF(ISERROR(VLOOKUP($B15,'Race 2'!$G$3:$I$65,3,FALSE)),0,VLOOKUP($B15,'Race 2'!$G$3:$I$65,3,FALSE))</f>
        <v>0</v>
      </c>
      <c r="G15" s="9">
        <f>IF(ISERROR(VLOOKUP($B15,'Race 3'!$G$3:$I$65,3,FALSE)),0,VLOOKUP($B15,'Race 3'!$G$3:$I$65,3,FALSE))</f>
        <v>0</v>
      </c>
      <c r="H15" s="9">
        <f>IF(ISERROR(VLOOKUP($B15,'Race 4'!$G$3:$I$65,3,FALSE)),0,VLOOKUP($B15,'Race 4'!$G$3:$I$65,3,FALSE))</f>
        <v>0</v>
      </c>
      <c r="I15" s="8">
        <f>IF(ISERROR(VLOOKUP($B15,'Race 5'!$G$3:$I$65,3,FALSE)),0,VLOOKUP($B15,'Race 5'!$G$3:$I$65,3,FALSE))</f>
        <v>0</v>
      </c>
      <c r="J15" s="8">
        <f>IF(ISERROR(VLOOKUP($B15,'Race 6'!$G$3:$I$65,3,FALSE)),0,VLOOKUP($B15,'Race 6'!$G$3:$I$65,3,FALSE))</f>
        <v>0</v>
      </c>
      <c r="K15" s="8">
        <f>IF(ISERROR(VLOOKUP($B15,'Race 7'!$G$3:$I$56,3,FALSE)),0,VLOOKUP($B15,'Race 7'!$G$3:$I$56,3,FALSE))</f>
        <v>97</v>
      </c>
      <c r="L15" s="8">
        <f>IF(ISERROR(VLOOKUP($B15,'Race 8'!$G$3:$I$64,3,FALSE)),0,VLOOKUP($B15,'Race 8'!$G$3:$I$64,3,FALSE))</f>
        <v>0</v>
      </c>
      <c r="M15" s="8">
        <f>IF(ISERROR(VLOOKUP($B15,'Race 9'!$G$3:$I$60,3,FALSE)),0,VLOOKUP($B15,'Race 9'!$G$3:$I$60,3,FALSE))</f>
        <v>0</v>
      </c>
      <c r="N15" s="8">
        <f>IF(ISERROR(VLOOKUP($B15,'Race 10'!$G$3:$I$52,3,FALSE)),0,VLOOKUP($B15,'Race 10'!$G$3:$I$52,3,FALSE))</f>
        <v>0</v>
      </c>
      <c r="O15" s="185"/>
      <c r="P15" s="1">
        <v>1</v>
      </c>
      <c r="Q15" s="32"/>
      <c r="R15" s="3"/>
      <c r="S15" s="47"/>
      <c r="T15" s="3"/>
      <c r="V15" s="114"/>
    </row>
    <row r="16" spans="1:22" ht="12.75">
      <c r="A16" s="8">
        <v>14</v>
      </c>
      <c r="B16" s="49" t="s">
        <v>91</v>
      </c>
      <c r="C16" s="8">
        <f t="shared" si="0"/>
        <v>1</v>
      </c>
      <c r="D16" s="8">
        <f>SUM(LARGE(E16:N16,{1,2,3,4,5,6,7}))</f>
        <v>91</v>
      </c>
      <c r="E16" s="9">
        <f>IF(ISERROR(VLOOKUP(B16,'Race 1'!$G$3:$I$65,3,FALSE)),0,VLOOKUP(B16,'Race 1'!$G$3:$I$65,3,FALSE))</f>
        <v>91</v>
      </c>
      <c r="F16" s="9">
        <f>IF(ISERROR(VLOOKUP($B16,'Race 2'!$G$3:$I$65,3,FALSE)),0,VLOOKUP($B16,'Race 2'!$G$3:$I$65,3,FALSE))</f>
        <v>0</v>
      </c>
      <c r="G16" s="9">
        <f>IF(ISERROR(VLOOKUP($B16,'Race 3'!$G$3:$I$65,3,FALSE)),0,VLOOKUP($B16,'Race 3'!$G$3:$I$65,3,FALSE))</f>
        <v>0</v>
      </c>
      <c r="H16" s="9">
        <f>IF(ISERROR(VLOOKUP($B16,'Race 4'!$G$3:$I$65,3,FALSE)),0,VLOOKUP($B16,'Race 4'!$G$3:$I$65,3,FALSE))</f>
        <v>0</v>
      </c>
      <c r="I16" s="8">
        <f>IF(ISERROR(VLOOKUP($B16,'Race 5'!$G$3:$I$65,3,FALSE)),0,VLOOKUP($B16,'Race 5'!$G$3:$I$65,3,FALSE))</f>
        <v>0</v>
      </c>
      <c r="J16" s="8">
        <f>IF(ISERROR(VLOOKUP($B16,'Race 6'!$G$3:$I$65,3,FALSE)),0,VLOOKUP($B16,'Race 6'!$G$3:$I$65,3,FALSE))</f>
        <v>0</v>
      </c>
      <c r="K16" s="8">
        <f>IF(ISERROR(VLOOKUP($B16,'Race 7'!$G$3:$I$56,3,FALSE)),0,VLOOKUP($B16,'Race 7'!$G$3:$I$56,3,FALSE))</f>
        <v>0</v>
      </c>
      <c r="L16" s="8">
        <f>IF(ISERROR(VLOOKUP($B16,'Race 8'!$G$3:$I$64,3,FALSE)),0,VLOOKUP($B16,'Race 8'!$G$3:$I$64,3,FALSE))</f>
        <v>0</v>
      </c>
      <c r="M16" s="8">
        <f>IF(ISERROR(VLOOKUP($B16,'Race 9'!$G$3:$I$60,3,FALSE)),0,VLOOKUP($B16,'Race 9'!$G$3:$I$60,3,FALSE))</f>
        <v>0</v>
      </c>
      <c r="N16" s="8">
        <f>IF(ISERROR(VLOOKUP($B16,'Race 10'!$G$3:$I$52,3,FALSE)),0,VLOOKUP($B16,'Race 10'!$G$3:$I$52,3,FALSE))</f>
        <v>0</v>
      </c>
      <c r="O16" s="185"/>
      <c r="P16" s="1">
        <v>1</v>
      </c>
      <c r="Q16" s="32"/>
      <c r="R16" s="3"/>
      <c r="S16" s="47"/>
      <c r="T16" s="3"/>
      <c r="V16" s="114"/>
    </row>
    <row r="17" spans="1:22" ht="12.75">
      <c r="A17" s="8">
        <v>15</v>
      </c>
      <c r="B17" s="49" t="s">
        <v>188</v>
      </c>
      <c r="C17" s="8">
        <f t="shared" si="0"/>
        <v>1</v>
      </c>
      <c r="D17" s="8">
        <f>SUM(LARGE(E17:N17,{1,2,3,4,5,6,7}))</f>
        <v>90</v>
      </c>
      <c r="E17" s="9">
        <f>IF(ISERROR(VLOOKUP(B17,'Race 1'!$G$3:$I$65,3,FALSE)),0,VLOOKUP(B17,'Race 1'!$G$3:$I$65,3,FALSE))</f>
        <v>0</v>
      </c>
      <c r="F17" s="9">
        <f>IF(ISERROR(VLOOKUP($B17,'Race 2'!$G$3:$I$65,3,FALSE)),0,VLOOKUP($B17,'Race 2'!$G$3:$I$65,3,FALSE))</f>
        <v>90</v>
      </c>
      <c r="G17" s="9">
        <f>IF(ISERROR(VLOOKUP($B17,'Race 3'!$G$3:$I$65,3,FALSE)),0,VLOOKUP($B17,'Race 3'!$G$3:$I$65,3,FALSE))</f>
        <v>0</v>
      </c>
      <c r="H17" s="9">
        <f>IF(ISERROR(VLOOKUP($B17,'Race 4'!$G$3:$I$65,3,FALSE)),0,VLOOKUP($B17,'Race 4'!$G$3:$I$65,3,FALSE))</f>
        <v>0</v>
      </c>
      <c r="I17" s="8">
        <f>IF(ISERROR(VLOOKUP($B17,'Race 5'!$G$3:$I$65,3,FALSE)),0,VLOOKUP($B17,'Race 5'!$G$3:$I$65,3,FALSE))</f>
        <v>0</v>
      </c>
      <c r="J17" s="8">
        <f>IF(ISERROR(VLOOKUP($B17,'Race 6'!$G$3:$I$65,3,FALSE)),0,VLOOKUP($B17,'Race 6'!$G$3:$I$65,3,FALSE))</f>
        <v>0</v>
      </c>
      <c r="K17" s="8">
        <f>IF(ISERROR(VLOOKUP($B17,'Race 7'!$G$3:$I$56,3,FALSE)),0,VLOOKUP($B17,'Race 7'!$G$3:$I$56,3,FALSE))</f>
        <v>0</v>
      </c>
      <c r="L17" s="8">
        <f>IF(ISERROR(VLOOKUP($B17,'Race 8'!$G$3:$I$64,3,FALSE)),0,VLOOKUP($B17,'Race 8'!$G$3:$I$64,3,FALSE))</f>
        <v>0</v>
      </c>
      <c r="M17" s="8">
        <f>IF(ISERROR(VLOOKUP($B17,'Race 9'!$G$3:$I$60,3,FALSE)),0,VLOOKUP($B17,'Race 9'!$G$3:$I$60,3,FALSE))</f>
        <v>0</v>
      </c>
      <c r="N17" s="8">
        <f>IF(ISERROR(VLOOKUP($B17,'Race 10'!$G$3:$I$52,3,FALSE)),0,VLOOKUP($B17,'Race 10'!$G$3:$I$52,3,FALSE))</f>
        <v>0</v>
      </c>
      <c r="O17" s="185"/>
      <c r="P17" s="1">
        <v>1</v>
      </c>
      <c r="Q17" s="32"/>
      <c r="V17" s="114"/>
    </row>
    <row r="18" spans="1:17" ht="12.75">
      <c r="A18" s="36">
        <v>1</v>
      </c>
      <c r="B18" s="48" t="s">
        <v>60</v>
      </c>
      <c r="C18" s="36">
        <f t="shared" si="0"/>
        <v>7</v>
      </c>
      <c r="D18" s="36">
        <f>SUM(LARGE(E18:N18,{1,2,3,4,5,6,7}))</f>
        <v>680</v>
      </c>
      <c r="E18" s="37">
        <f>IF(ISERROR(VLOOKUP(B18,'Race 1'!$G$3:$I$65,3,FALSE)),0,VLOOKUP(B18,'Race 1'!$G$3:$I$65,3,FALSE))</f>
        <v>99</v>
      </c>
      <c r="F18" s="37">
        <f>IF(ISERROR(VLOOKUP($B18,'Race 2'!$G$3:$I$65,3,FALSE)),0,VLOOKUP($B18,'Race 2'!$G$3:$I$65,3,FALSE))</f>
        <v>99</v>
      </c>
      <c r="G18" s="37">
        <f>IF(ISERROR(VLOOKUP($B18,'Race 3'!$G$3:$I$65,3,FALSE)),0,VLOOKUP($B18,'Race 3'!$G$3:$I$65,3,FALSE))</f>
        <v>0</v>
      </c>
      <c r="H18" s="37">
        <f>IF(ISERROR(VLOOKUP($B18,'Race 4'!$G$3:$I$65,3,FALSE)),0,VLOOKUP($B18,'Race 4'!$G$3:$I$65,3,FALSE))</f>
        <v>98</v>
      </c>
      <c r="I18" s="36">
        <f>IF(ISERROR(VLOOKUP($B18,'Race 5'!$G$3:$I$65,3,FALSE)),0,VLOOKUP($B18,'Race 5'!$G$3:$I$65,3,FALSE))</f>
        <v>96</v>
      </c>
      <c r="J18" s="36">
        <f>IF(ISERROR(VLOOKUP($B18,'Race 6'!$G$3:$I$65,3,FALSE)),0,VLOOKUP($B18,'Race 6'!$G$3:$I$65,3,FALSE))</f>
        <v>0</v>
      </c>
      <c r="K18" s="36">
        <f>IF(ISERROR(VLOOKUP($B18,'Race 7'!$G$3:$I$56,3,FALSE)),0,VLOOKUP($B18,'Race 7'!$G$3:$I$56,3,FALSE))</f>
        <v>96</v>
      </c>
      <c r="L18" s="36">
        <f>IF(ISERROR(VLOOKUP($B18,'Race 8'!$G$3:$I$64,3,FALSE)),0,VLOOKUP($B18,'Race 8'!$G$3:$I$64,3,FALSE))</f>
        <v>96</v>
      </c>
      <c r="M18" s="36">
        <f>IF(ISERROR(VLOOKUP($B18,'Race 9'!$G$3:$I$60,3,FALSE)),0,VLOOKUP($B18,'Race 9'!$G$3:$I$60,3,FALSE))</f>
        <v>96</v>
      </c>
      <c r="N18" s="36">
        <f>IF(ISERROR(VLOOKUP($B18,'Race 10'!$G$3:$I$52,3,FALSE)),0,VLOOKUP($B18,'Race 10'!$G$3:$I$52,3,FALSE))</f>
        <v>0</v>
      </c>
      <c r="O18" s="184">
        <v>2</v>
      </c>
      <c r="P18" s="1">
        <v>2</v>
      </c>
      <c r="Q18" s="32"/>
    </row>
    <row r="19" spans="1:19" ht="12.75">
      <c r="A19" s="8">
        <v>2</v>
      </c>
      <c r="B19" s="49" t="s">
        <v>189</v>
      </c>
      <c r="C19" s="8">
        <f t="shared" si="0"/>
        <v>8</v>
      </c>
      <c r="D19" s="8">
        <f>SUM(LARGE(E19:N19,{1,2,3,4,5,6,7}))</f>
        <v>645</v>
      </c>
      <c r="E19" s="9">
        <f>IF(ISERROR(VLOOKUP(B19,'Race 1'!$G$3:$I$65,3,FALSE)),0,VLOOKUP(B19,'Race 1'!$G$3:$I$65,3,FALSE))</f>
        <v>0</v>
      </c>
      <c r="F19" s="9">
        <f>IF(ISERROR(VLOOKUP($B19,'Race 2'!$G$3:$I$65,3,FALSE)),0,VLOOKUP($B19,'Race 2'!$G$3:$I$65,3,FALSE))</f>
        <v>91</v>
      </c>
      <c r="G19" s="9">
        <f>IF(ISERROR(VLOOKUP($B19,'Race 3'!$G$3:$I$65,3,FALSE)),0,VLOOKUP($B19,'Race 3'!$G$3:$I$65,3,FALSE))</f>
        <v>92</v>
      </c>
      <c r="H19" s="9">
        <f>IF(ISERROR(VLOOKUP($B19,'Race 4'!$G$3:$I$65,3,FALSE)),0,VLOOKUP($B19,'Race 4'!$G$3:$I$65,3,FALSE))</f>
        <v>0</v>
      </c>
      <c r="I19" s="8">
        <f>IF(ISERROR(VLOOKUP($B19,'Race 5'!$G$3:$I$65,3,FALSE)),0,VLOOKUP($B19,'Race 5'!$G$3:$I$65,3,FALSE))</f>
        <v>89</v>
      </c>
      <c r="J19" s="8">
        <f>IF(ISERROR(VLOOKUP($B19,'Race 6'!$G$3:$I$65,3,FALSE)),0,VLOOKUP($B19,'Race 6'!$G$3:$I$65,3,FALSE))</f>
        <v>93</v>
      </c>
      <c r="K19" s="8">
        <f>IF(ISERROR(VLOOKUP($B19,'Race 7'!$G$3:$I$56,3,FALSE)),0,VLOOKUP($B19,'Race 7'!$G$3:$I$56,3,FALSE))</f>
        <v>91</v>
      </c>
      <c r="L19" s="8">
        <f>IF(ISERROR(VLOOKUP($B19,'Race 8'!$G$3:$I$64,3,FALSE)),0,VLOOKUP($B19,'Race 8'!$G$3:$I$64,3,FALSE))</f>
        <v>90</v>
      </c>
      <c r="M19" s="8">
        <f>IF(ISERROR(VLOOKUP($B19,'Race 9'!$G$3:$I$60,3,FALSE)),0,VLOOKUP($B19,'Race 9'!$G$3:$I$60,3,FALSE))</f>
        <v>95</v>
      </c>
      <c r="N19" s="8">
        <f>IF(ISERROR(VLOOKUP($B19,'Race 10'!$G$3:$I$52,3,FALSE)),0,VLOOKUP($B19,'Race 10'!$G$3:$I$52,3,FALSE))</f>
        <v>93</v>
      </c>
      <c r="O19" s="186"/>
      <c r="P19" s="1">
        <v>2</v>
      </c>
      <c r="Q19" s="32"/>
      <c r="S19" s="1"/>
    </row>
    <row r="20" spans="1:21" ht="12.75">
      <c r="A20" s="174">
        <v>3</v>
      </c>
      <c r="B20" s="175" t="s">
        <v>82</v>
      </c>
      <c r="C20" s="174">
        <f t="shared" si="0"/>
        <v>9</v>
      </c>
      <c r="D20" s="174">
        <f>SUM(LARGE(E20:N20,{1,2,3,4,5,6,7}))</f>
        <v>637</v>
      </c>
      <c r="E20" s="176">
        <f>IF(ISERROR(VLOOKUP(B20,'Race 1'!$G$3:$I$65,3,FALSE)),0,VLOOKUP(B20,'Race 1'!$G$3:$I$65,3,FALSE))</f>
        <v>90</v>
      </c>
      <c r="F20" s="176">
        <f>IF(ISERROR(VLOOKUP($B20,'Race 2'!$G$3:$I$65,3,FALSE)),0,VLOOKUP($B20,'Race 2'!$G$3:$I$65,3,FALSE))</f>
        <v>92</v>
      </c>
      <c r="G20" s="176">
        <f>IF(ISERROR(VLOOKUP($B20,'Race 3'!$G$3:$I$65,3,FALSE)),0,VLOOKUP($B20,'Race 3'!$G$3:$I$65,3,FALSE))</f>
        <v>95</v>
      </c>
      <c r="H20" s="176">
        <f>IF(ISERROR(VLOOKUP($B20,'Race 4'!$G$3:$I$65,3,FALSE)),0,VLOOKUP($B20,'Race 4'!$G$3:$I$65,3,FALSE))</f>
        <v>90</v>
      </c>
      <c r="I20" s="174">
        <f>IF(ISERROR(VLOOKUP($B20,'Race 5'!$G$3:$I$65,3,FALSE)),0,VLOOKUP($B20,'Race 5'!$G$3:$I$65,3,FALSE))</f>
        <v>86</v>
      </c>
      <c r="J20" s="174">
        <f>IF(ISERROR(VLOOKUP($B20,'Race 6'!$G$3:$I$65,3,FALSE)),0,VLOOKUP($B20,'Race 6'!$G$3:$I$65,3,FALSE))</f>
        <v>81</v>
      </c>
      <c r="K20" s="174">
        <f>IF(ISERROR(VLOOKUP($B20,'Race 7'!$G$3:$I$56,3,FALSE)),0,VLOOKUP($B20,'Race 7'!$G$3:$I$56,3,FALSE))</f>
        <v>0</v>
      </c>
      <c r="L20" s="174">
        <f>IF(ISERROR(VLOOKUP($B20,'Race 8'!$G$3:$I$64,3,FALSE)),0,VLOOKUP($B20,'Race 8'!$G$3:$I$64,3,FALSE))</f>
        <v>85</v>
      </c>
      <c r="M20" s="174">
        <f>IF(ISERROR(VLOOKUP($B20,'Race 9'!$G$3:$I$60,3,FALSE)),0,VLOOKUP($B20,'Race 9'!$G$3:$I$60,3,FALSE))</f>
        <v>94</v>
      </c>
      <c r="N20" s="174">
        <f>IF(ISERROR(VLOOKUP($B20,'Race 10'!$G$3:$I$52,3,FALSE)),0,VLOOKUP($B20,'Race 10'!$G$3:$I$52,3,FALSE))</f>
        <v>90</v>
      </c>
      <c r="O20" s="186"/>
      <c r="P20" s="1">
        <v>2</v>
      </c>
      <c r="Q20" s="32"/>
      <c r="R20" s="121"/>
      <c r="S20" s="121"/>
      <c r="T20" s="121"/>
      <c r="U20" s="121"/>
    </row>
    <row r="21" spans="1:21" ht="12.75">
      <c r="A21" s="8">
        <v>4</v>
      </c>
      <c r="B21" s="49" t="s">
        <v>15</v>
      </c>
      <c r="C21" s="8">
        <f t="shared" si="0"/>
        <v>10</v>
      </c>
      <c r="D21" s="8">
        <f>SUM(LARGE(E21:N21,{1,2,3,4,5,6,7}))</f>
        <v>620</v>
      </c>
      <c r="E21" s="9">
        <f>IF(ISERROR(VLOOKUP(B21,'Race 1'!$G$3:$I$65,3,FALSE)),0,VLOOKUP(B21,'Race 1'!$G$3:$I$65,3,FALSE))</f>
        <v>81</v>
      </c>
      <c r="F21" s="9">
        <f>IF(ISERROR(VLOOKUP($B21,'Race 2'!$G$3:$I$65,3,FALSE)),0,VLOOKUP($B21,'Race 2'!$G$3:$I$65,3,FALSE))</f>
        <v>82</v>
      </c>
      <c r="G21" s="9">
        <f>IF(ISERROR(VLOOKUP($B21,'Race 3'!$G$3:$I$65,3,FALSE)),0,VLOOKUP($B21,'Race 3'!$G$3:$I$65,3,FALSE))</f>
        <v>87</v>
      </c>
      <c r="H21" s="9">
        <f>IF(ISERROR(VLOOKUP($B21,'Race 4'!$G$3:$I$65,3,FALSE)),0,VLOOKUP($B21,'Race 4'!$G$3:$I$65,3,FALSE))</f>
        <v>88</v>
      </c>
      <c r="I21" s="8">
        <f>IF(ISERROR(VLOOKUP($B21,'Race 5'!$G$3:$I$65,3,FALSE)),0,VLOOKUP($B21,'Race 5'!$G$3:$I$65,3,FALSE))</f>
        <v>84</v>
      </c>
      <c r="J21" s="8">
        <f>IF(ISERROR(VLOOKUP($B21,'Race 6'!$G$3:$I$65,3,FALSE)),0,VLOOKUP($B21,'Race 6'!$G$3:$I$65,3,FALSE))</f>
        <v>89</v>
      </c>
      <c r="K21" s="8">
        <f>IF(ISERROR(VLOOKUP($B21,'Race 7'!$G$3:$I$56,3,FALSE)),0,VLOOKUP($B21,'Race 7'!$G$3:$I$56,3,FALSE))</f>
        <v>87</v>
      </c>
      <c r="L21" s="8">
        <f>IF(ISERROR(VLOOKUP($B21,'Race 8'!$G$3:$I$64,3,FALSE)),0,VLOOKUP($B21,'Race 8'!$G$3:$I$64,3,FALSE))</f>
        <v>87</v>
      </c>
      <c r="M21" s="8">
        <f>IF(ISERROR(VLOOKUP($B21,'Race 9'!$G$3:$I$60,3,FALSE)),0,VLOOKUP($B21,'Race 9'!$G$3:$I$60,3,FALSE))</f>
        <v>93</v>
      </c>
      <c r="N21" s="8">
        <f>IF(ISERROR(VLOOKUP($B21,'Race 10'!$G$3:$I$52,3,FALSE)),0,VLOOKUP($B21,'Race 10'!$G$3:$I$52,3,FALSE))</f>
        <v>89</v>
      </c>
      <c r="O21" s="186"/>
      <c r="P21" s="1">
        <v>2</v>
      </c>
      <c r="Q21" s="32"/>
      <c r="S21" s="1"/>
      <c r="U21" s="122"/>
    </row>
    <row r="22" spans="1:21" ht="12.75">
      <c r="A22" s="8">
        <v>5</v>
      </c>
      <c r="B22" s="49" t="s">
        <v>80</v>
      </c>
      <c r="C22" s="8">
        <f t="shared" si="0"/>
        <v>7</v>
      </c>
      <c r="D22" s="8">
        <f>SUM(LARGE(E22:N22,{1,2,3,4,5,6,7}))</f>
        <v>605</v>
      </c>
      <c r="E22" s="9">
        <f>IF(ISERROR(VLOOKUP(B22,'Race 1'!$G$3:$I$65,3,FALSE)),0,VLOOKUP(B22,'Race 1'!$G$3:$I$65,3,FALSE))</f>
        <v>80</v>
      </c>
      <c r="F22" s="9">
        <f>IF(ISERROR(VLOOKUP($B22,'Race 2'!$G$3:$I$65,3,FALSE)),0,VLOOKUP($B22,'Race 2'!$G$3:$I$65,3,FALSE))</f>
        <v>86</v>
      </c>
      <c r="G22" s="9">
        <f>IF(ISERROR(VLOOKUP($B22,'Race 3'!$G$3:$I$65,3,FALSE)),0,VLOOKUP($B22,'Race 3'!$G$3:$I$65,3,FALSE))</f>
        <v>86</v>
      </c>
      <c r="H22" s="9">
        <f>IF(ISERROR(VLOOKUP($B22,'Race 4'!$G$3:$I$65,3,FALSE)),0,VLOOKUP($B22,'Race 4'!$G$3:$I$65,3,FALSE))</f>
        <v>0</v>
      </c>
      <c r="I22" s="8">
        <f>IF(ISERROR(VLOOKUP($B22,'Race 5'!$G$3:$I$65,3,FALSE)),0,VLOOKUP($B22,'Race 5'!$G$3:$I$65,3,FALSE))</f>
        <v>90</v>
      </c>
      <c r="J22" s="8">
        <f>IF(ISERROR(VLOOKUP($B22,'Race 6'!$G$3:$I$65,3,FALSE)),0,VLOOKUP($B22,'Race 6'!$G$3:$I$65,3,FALSE))</f>
        <v>88</v>
      </c>
      <c r="K22" s="8">
        <f>IF(ISERROR(VLOOKUP($B22,'Race 7'!$G$3:$I$56,3,FALSE)),0,VLOOKUP($B22,'Race 7'!$G$3:$I$56,3,FALSE))</f>
        <v>89</v>
      </c>
      <c r="L22" s="8">
        <f>IF(ISERROR(VLOOKUP($B22,'Race 8'!$G$3:$I$64,3,FALSE)),0,VLOOKUP($B22,'Race 8'!$G$3:$I$64,3,FALSE))</f>
        <v>86</v>
      </c>
      <c r="M22" s="8">
        <f>IF(ISERROR(VLOOKUP($B22,'Race 9'!$G$3:$I$60,3,FALSE)),0,VLOOKUP($B22,'Race 9'!$G$3:$I$60,3,FALSE))</f>
        <v>0</v>
      </c>
      <c r="N22" s="8">
        <f>IF(ISERROR(VLOOKUP($B22,'Race 10'!$G$3:$I$52,3,FALSE)),0,VLOOKUP($B22,'Race 10'!$G$3:$I$52,3,FALSE))</f>
        <v>0</v>
      </c>
      <c r="O22" s="186"/>
      <c r="P22" s="1">
        <v>2</v>
      </c>
      <c r="Q22" s="32"/>
      <c r="S22" s="1"/>
      <c r="U22" s="122"/>
    </row>
    <row r="23" spans="1:21" ht="12.75">
      <c r="A23" s="8">
        <v>6</v>
      </c>
      <c r="B23" s="49" t="s">
        <v>61</v>
      </c>
      <c r="C23" s="8">
        <f t="shared" si="0"/>
        <v>6</v>
      </c>
      <c r="D23" s="8">
        <f>SUM(LARGE(E23:N23,{1,2,3,4,5,6,7}))</f>
        <v>542</v>
      </c>
      <c r="E23" s="9">
        <f>IF(ISERROR(VLOOKUP(B23,'Race 1'!$G$3:$I$65,3,FALSE)),0,VLOOKUP(B23,'Race 1'!$G$3:$I$65,3,FALSE))</f>
        <v>83</v>
      </c>
      <c r="F23" s="9">
        <f>IF(ISERROR(VLOOKUP($B23,'Race 2'!$G$3:$I$65,3,FALSE)),0,VLOOKUP($B23,'Race 2'!$G$3:$I$65,3,FALSE))</f>
        <v>0</v>
      </c>
      <c r="G23" s="9">
        <f>IF(ISERROR(VLOOKUP($B23,'Race 3'!$G$3:$I$65,3,FALSE)),0,VLOOKUP($B23,'Race 3'!$G$3:$I$65,3,FALSE))</f>
        <v>0</v>
      </c>
      <c r="H23" s="9">
        <f>IF(ISERROR(VLOOKUP($B23,'Race 4'!$G$3:$I$65,3,FALSE)),0,VLOOKUP($B23,'Race 4'!$G$3:$I$65,3,FALSE))</f>
        <v>93</v>
      </c>
      <c r="I23" s="8">
        <f>IF(ISERROR(VLOOKUP($B23,'Race 5'!$G$3:$I$65,3,FALSE)),0,VLOOKUP($B23,'Race 5'!$G$3:$I$65,3,FALSE))</f>
        <v>92</v>
      </c>
      <c r="J23" s="8">
        <f>IF(ISERROR(VLOOKUP($B23,'Race 6'!$G$3:$I$65,3,FALSE)),0,VLOOKUP($B23,'Race 6'!$G$3:$I$65,3,FALSE))</f>
        <v>92</v>
      </c>
      <c r="K23" s="8">
        <f>IF(ISERROR(VLOOKUP($B23,'Race 7'!$G$3:$I$56,3,FALSE)),0,VLOOKUP($B23,'Race 7'!$G$3:$I$56,3,FALSE))</f>
        <v>90</v>
      </c>
      <c r="L23" s="8">
        <f>IF(ISERROR(VLOOKUP($B23,'Race 8'!$G$3:$I$64,3,FALSE)),0,VLOOKUP($B23,'Race 8'!$G$3:$I$64,3,FALSE))</f>
        <v>92</v>
      </c>
      <c r="M23" s="8">
        <f>IF(ISERROR(VLOOKUP($B23,'Race 9'!$G$3:$I$60,3,FALSE)),0,VLOOKUP($B23,'Race 9'!$G$3:$I$60,3,FALSE))</f>
        <v>0</v>
      </c>
      <c r="N23" s="8">
        <f>IF(ISERROR(VLOOKUP($B23,'Race 10'!$G$3:$I$52,3,FALSE)),0,VLOOKUP($B23,'Race 10'!$G$3:$I$52,3,FALSE))</f>
        <v>0</v>
      </c>
      <c r="O23" s="186"/>
      <c r="P23" s="1">
        <v>2</v>
      </c>
      <c r="Q23" s="32"/>
      <c r="S23" s="1"/>
      <c r="U23" s="122"/>
    </row>
    <row r="24" spans="1:21" ht="12.75">
      <c r="A24" s="8">
        <v>7</v>
      </c>
      <c r="B24" s="49" t="s">
        <v>44</v>
      </c>
      <c r="C24" s="8">
        <f t="shared" si="0"/>
        <v>6</v>
      </c>
      <c r="D24" s="8">
        <f>SUM(LARGE(E24:N24,{1,2,3,4,5,6,7}))</f>
        <v>531</v>
      </c>
      <c r="E24" s="9">
        <f>IF(ISERROR(VLOOKUP(B24,'Race 1'!$G$3:$I$65,3,FALSE)),0,VLOOKUP(B24,'Race 1'!$G$3:$I$65,3,FALSE))</f>
        <v>85</v>
      </c>
      <c r="F24" s="9">
        <f>IF(ISERROR(VLOOKUP($B24,'Race 2'!$G$3:$I$65,3,FALSE)),0,VLOOKUP($B24,'Race 2'!$G$3:$I$65,3,FALSE))</f>
        <v>0</v>
      </c>
      <c r="G24" s="9">
        <f>IF(ISERROR(VLOOKUP($B24,'Race 3'!$G$3:$I$65,3,FALSE)),0,VLOOKUP($B24,'Race 3'!$G$3:$I$65,3,FALSE))</f>
        <v>0</v>
      </c>
      <c r="H24" s="9">
        <f>IF(ISERROR(VLOOKUP($B24,'Race 4'!$G$3:$I$65,3,FALSE)),0,VLOOKUP($B24,'Race 4'!$G$3:$I$65,3,FALSE))</f>
        <v>89</v>
      </c>
      <c r="I24" s="8">
        <f>IF(ISERROR(VLOOKUP($B24,'Race 5'!$G$3:$I$65,3,FALSE)),0,VLOOKUP($B24,'Race 5'!$G$3:$I$65,3,FALSE))</f>
        <v>87</v>
      </c>
      <c r="J24" s="8">
        <f>IF(ISERROR(VLOOKUP($B24,'Race 6'!$G$3:$I$65,3,FALSE)),0,VLOOKUP($B24,'Race 6'!$G$3:$I$65,3,FALSE))</f>
        <v>91</v>
      </c>
      <c r="K24" s="8">
        <f>IF(ISERROR(VLOOKUP($B24,'Race 7'!$G$3:$I$56,3,FALSE)),0,VLOOKUP($B24,'Race 7'!$G$3:$I$56,3,FALSE))</f>
        <v>0</v>
      </c>
      <c r="L24" s="8">
        <f>IF(ISERROR(VLOOKUP($B24,'Race 8'!$G$3:$I$64,3,FALSE)),0,VLOOKUP($B24,'Race 8'!$G$3:$I$64,3,FALSE))</f>
        <v>88</v>
      </c>
      <c r="M24" s="8">
        <f>IF(ISERROR(VLOOKUP($B24,'Race 9'!$G$3:$I$60,3,FALSE)),0,VLOOKUP($B24,'Race 9'!$G$3:$I$60,3,FALSE))</f>
        <v>0</v>
      </c>
      <c r="N24" s="8">
        <f>IF(ISERROR(VLOOKUP($B24,'Race 10'!$G$3:$I$52,3,FALSE)),0,VLOOKUP($B24,'Race 10'!$G$3:$I$52,3,FALSE))</f>
        <v>91</v>
      </c>
      <c r="O24" s="186"/>
      <c r="P24" s="1">
        <v>2</v>
      </c>
      <c r="Q24" s="32"/>
      <c r="R24" s="5"/>
      <c r="S24" s="122"/>
      <c r="T24" s="5"/>
      <c r="U24" s="122"/>
    </row>
    <row r="25" spans="1:21" ht="12.75">
      <c r="A25" s="8">
        <v>8</v>
      </c>
      <c r="B25" s="49" t="s">
        <v>24</v>
      </c>
      <c r="C25" s="8">
        <f t="shared" si="0"/>
        <v>6</v>
      </c>
      <c r="D25" s="8">
        <f>SUM(LARGE(E25:N25,{1,2,3,4,5,6,7}))</f>
        <v>528</v>
      </c>
      <c r="E25" s="9">
        <f>IF(ISERROR(VLOOKUP(B25,'Race 1'!$G$3:$I$65,3,FALSE)),0,VLOOKUP(B25,'Race 1'!$G$3:$I$65,3,FALSE))</f>
        <v>88</v>
      </c>
      <c r="F25" s="9">
        <f>IF(ISERROR(VLOOKUP($B25,'Race 2'!$G$3:$I$65,3,FALSE)),0,VLOOKUP($B25,'Race 2'!$G$3:$I$65,3,FALSE))</f>
        <v>89</v>
      </c>
      <c r="G25" s="9">
        <f>IF(ISERROR(VLOOKUP($B25,'Race 3'!$G$3:$I$65,3,FALSE)),0,VLOOKUP($B25,'Race 3'!$G$3:$I$65,3,FALSE))</f>
        <v>90</v>
      </c>
      <c r="H25" s="9">
        <f>IF(ISERROR(VLOOKUP($B25,'Race 4'!$G$3:$I$65,3,FALSE)),0,VLOOKUP($B25,'Race 4'!$G$3:$I$65,3,FALSE))</f>
        <v>0</v>
      </c>
      <c r="I25" s="8">
        <f>IF(ISERROR(VLOOKUP($B25,'Race 5'!$G$3:$I$65,3,FALSE)),0,VLOOKUP($B25,'Race 5'!$G$3:$I$65,3,FALSE))</f>
        <v>82</v>
      </c>
      <c r="J25" s="8">
        <f>IF(ISERROR(VLOOKUP($B25,'Race 6'!$G$3:$I$65,3,FALSE)),0,VLOOKUP($B25,'Race 6'!$G$3:$I$65,3,FALSE))</f>
        <v>0</v>
      </c>
      <c r="K25" s="8">
        <f>IF(ISERROR(VLOOKUP($B25,'Race 7'!$G$3:$I$56,3,FALSE)),0,VLOOKUP($B25,'Race 7'!$G$3:$I$56,3,FALSE))</f>
        <v>88</v>
      </c>
      <c r="L25" s="8">
        <f>IF(ISERROR(VLOOKUP($B25,'Race 8'!$G$3:$I$64,3,FALSE)),0,VLOOKUP($B25,'Race 8'!$G$3:$I$64,3,FALSE))</f>
        <v>91</v>
      </c>
      <c r="M25" s="8">
        <f>IF(ISERROR(VLOOKUP($B25,'Race 9'!$G$3:$I$60,3,FALSE)),0,VLOOKUP($B25,'Race 9'!$G$3:$I$60,3,FALSE))</f>
        <v>0</v>
      </c>
      <c r="N25" s="8">
        <f>IF(ISERROR(VLOOKUP($B25,'Race 10'!$G$3:$I$52,3,FALSE)),0,VLOOKUP($B25,'Race 10'!$G$3:$I$52,3,FALSE))</f>
        <v>0</v>
      </c>
      <c r="O25" s="186"/>
      <c r="P25" s="1">
        <v>2</v>
      </c>
      <c r="Q25" s="32"/>
      <c r="R25" s="5"/>
      <c r="S25" s="122"/>
      <c r="T25" s="5"/>
      <c r="U25" s="122"/>
    </row>
    <row r="26" spans="1:21" ht="12.75">
      <c r="A26" s="8">
        <v>9</v>
      </c>
      <c r="B26" s="49" t="s">
        <v>41</v>
      </c>
      <c r="C26" s="8">
        <f t="shared" si="0"/>
        <v>6</v>
      </c>
      <c r="D26" s="8">
        <f>SUM(LARGE(E26:N26,{1,2,3,4,5,6,7}))</f>
        <v>514</v>
      </c>
      <c r="E26" s="9">
        <f>IF(ISERROR(VLOOKUP(B26,'Race 1'!$G$3:$I$65,3,FALSE)),0,VLOOKUP(B26,'Race 1'!$G$3:$I$65,3,FALSE))</f>
        <v>86</v>
      </c>
      <c r="F26" s="9">
        <f>IF(ISERROR(VLOOKUP($B26,'Race 2'!$G$3:$I$65,3,FALSE)),0,VLOOKUP($B26,'Race 2'!$G$3:$I$65,3,FALSE))</f>
        <v>87</v>
      </c>
      <c r="G26" s="9">
        <f>IF(ISERROR(VLOOKUP($B26,'Race 3'!$G$3:$I$65,3,FALSE)),0,VLOOKUP($B26,'Race 3'!$G$3:$I$65,3,FALSE))</f>
        <v>0</v>
      </c>
      <c r="H26" s="9">
        <f>IF(ISERROR(VLOOKUP($B26,'Race 4'!$G$3:$I$65,3,FALSE)),0,VLOOKUP($B26,'Race 4'!$G$3:$I$65,3,FALSE))</f>
        <v>92</v>
      </c>
      <c r="I26" s="8">
        <f>IF(ISERROR(VLOOKUP($B26,'Race 5'!$G$3:$I$65,3,FALSE)),0,VLOOKUP($B26,'Race 5'!$G$3:$I$65,3,FALSE))</f>
        <v>76</v>
      </c>
      <c r="J26" s="8">
        <f>IF(ISERROR(VLOOKUP($B26,'Race 6'!$G$3:$I$65,3,FALSE)),0,VLOOKUP($B26,'Race 6'!$G$3:$I$65,3,FALSE))</f>
        <v>87</v>
      </c>
      <c r="K26" s="8">
        <f>IF(ISERROR(VLOOKUP($B26,'Race 7'!$G$3:$I$56,3,FALSE)),0,VLOOKUP($B26,'Race 7'!$G$3:$I$56,3,FALSE))</f>
        <v>86</v>
      </c>
      <c r="L26" s="8">
        <f>IF(ISERROR(VLOOKUP($B26,'Race 8'!$G$3:$I$64,3,FALSE)),0,VLOOKUP($B26,'Race 8'!$G$3:$I$64,3,FALSE))</f>
        <v>0</v>
      </c>
      <c r="M26" s="8">
        <f>IF(ISERROR(VLOOKUP($B26,'Race 9'!$G$3:$I$60,3,FALSE)),0,VLOOKUP($B26,'Race 9'!$G$3:$I$60,3,FALSE))</f>
        <v>0</v>
      </c>
      <c r="N26" s="8">
        <f>IF(ISERROR(VLOOKUP($B26,'Race 10'!$G$3:$I$52,3,FALSE)),0,VLOOKUP($B26,'Race 10'!$G$3:$I$52,3,FALSE))</f>
        <v>0</v>
      </c>
      <c r="O26" s="186"/>
      <c r="P26" s="1">
        <v>2</v>
      </c>
      <c r="Q26" s="32"/>
      <c r="R26" s="5"/>
      <c r="S26" s="122"/>
      <c r="T26" s="5"/>
      <c r="U26" s="122"/>
    </row>
    <row r="27" spans="1:21" ht="12.75">
      <c r="A27" s="8">
        <v>10</v>
      </c>
      <c r="B27" s="49" t="s">
        <v>92</v>
      </c>
      <c r="C27" s="8">
        <f t="shared" si="0"/>
        <v>3</v>
      </c>
      <c r="D27" s="8">
        <f>SUM(LARGE(E27:N27,{1,2,3,4,5,6,7}))</f>
        <v>274</v>
      </c>
      <c r="E27" s="9">
        <f>IF(ISERROR(VLOOKUP(B27,'Race 1'!$G$3:$I$65,3,FALSE)),0,VLOOKUP(B27,'Race 1'!$G$3:$I$65,3,FALSE))</f>
        <v>89</v>
      </c>
      <c r="F27" s="9">
        <f>IF(ISERROR(VLOOKUP($B27,'Race 2'!$G$3:$I$65,3,FALSE)),0,VLOOKUP($B27,'Race 2'!$G$3:$I$65,3,FALSE))</f>
        <v>88</v>
      </c>
      <c r="G27" s="9">
        <f>IF(ISERROR(VLOOKUP($B27,'Race 3'!$G$3:$I$65,3,FALSE)),0,VLOOKUP($B27,'Race 3'!$G$3:$I$65,3,FALSE))</f>
        <v>0</v>
      </c>
      <c r="H27" s="9">
        <f>IF(ISERROR(VLOOKUP($B27,'Race 4'!$G$3:$I$65,3,FALSE)),0,VLOOKUP($B27,'Race 4'!$G$3:$I$65,3,FALSE))</f>
        <v>0</v>
      </c>
      <c r="I27" s="8">
        <f>IF(ISERROR(VLOOKUP($B27,'Race 5'!$G$3:$I$65,3,FALSE)),0,VLOOKUP($B27,'Race 5'!$G$3:$I$65,3,FALSE))</f>
        <v>0</v>
      </c>
      <c r="J27" s="8">
        <f>IF(ISERROR(VLOOKUP($B27,'Race 6'!$G$3:$I$65,3,FALSE)),0,VLOOKUP($B27,'Race 6'!$G$3:$I$65,3,FALSE))</f>
        <v>0</v>
      </c>
      <c r="K27" s="8">
        <f>IF(ISERROR(VLOOKUP($B27,'Race 7'!$G$3:$I$56,3,FALSE)),0,VLOOKUP($B27,'Race 7'!$G$3:$I$56,3,FALSE))</f>
        <v>0</v>
      </c>
      <c r="L27" s="8">
        <f>IF(ISERROR(VLOOKUP($B27,'Race 8'!$G$3:$I$64,3,FALSE)),0,VLOOKUP($B27,'Race 8'!$G$3:$I$64,3,FALSE))</f>
        <v>0</v>
      </c>
      <c r="M27" s="8">
        <f>IF(ISERROR(VLOOKUP($B27,'Race 9'!$G$3:$I$60,3,FALSE)),0,VLOOKUP($B27,'Race 9'!$G$3:$I$60,3,FALSE))</f>
        <v>0</v>
      </c>
      <c r="N27" s="8">
        <f>IF(ISERROR(VLOOKUP($B27,'Race 10'!$G$3:$I$52,3,FALSE)),0,VLOOKUP($B27,'Race 10'!$G$3:$I$52,3,FALSE))</f>
        <v>97</v>
      </c>
      <c r="O27" s="186"/>
      <c r="P27" s="1">
        <v>2</v>
      </c>
      <c r="Q27" s="32"/>
      <c r="R27" s="5"/>
      <c r="S27" s="122"/>
      <c r="T27" s="5"/>
      <c r="U27" s="122"/>
    </row>
    <row r="28" spans="1:21" ht="12.75">
      <c r="A28" s="8">
        <v>11</v>
      </c>
      <c r="B28" s="49" t="s">
        <v>28</v>
      </c>
      <c r="C28" s="8">
        <f t="shared" si="0"/>
        <v>3</v>
      </c>
      <c r="D28" s="8">
        <f>SUM(LARGE(E28:N28,{1,2,3,4,5,6,7}))</f>
        <v>257</v>
      </c>
      <c r="E28" s="9">
        <f>IF(ISERROR(VLOOKUP(B28,'Race 1'!$G$3:$I$65,3,FALSE)),0,VLOOKUP(B28,'Race 1'!$G$3:$I$65,3,FALSE))</f>
        <v>84</v>
      </c>
      <c r="F28" s="9">
        <f>IF(ISERROR(VLOOKUP($B28,'Race 2'!$G$3:$I$65,3,FALSE)),0,VLOOKUP($B28,'Race 2'!$G$3:$I$65,3,FALSE))</f>
        <v>0</v>
      </c>
      <c r="G28" s="9">
        <f>IF(ISERROR(VLOOKUP($B28,'Race 3'!$G$3:$I$65,3,FALSE)),0,VLOOKUP($B28,'Race 3'!$G$3:$I$65,3,FALSE))</f>
        <v>88</v>
      </c>
      <c r="H28" s="9">
        <f>IF(ISERROR(VLOOKUP($B28,'Race 4'!$G$3:$I$65,3,FALSE)),0,VLOOKUP($B28,'Race 4'!$G$3:$I$65,3,FALSE))</f>
        <v>0</v>
      </c>
      <c r="I28" s="8">
        <f>IF(ISERROR(VLOOKUP($B28,'Race 5'!$G$3:$I$65,3,FALSE)),0,VLOOKUP($B28,'Race 5'!$G$3:$I$65,3,FALSE))</f>
        <v>85</v>
      </c>
      <c r="J28" s="8">
        <f>IF(ISERROR(VLOOKUP($B28,'Race 6'!$G$3:$I$65,3,FALSE)),0,VLOOKUP($B28,'Race 6'!$G$3:$I$65,3,FALSE))</f>
        <v>0</v>
      </c>
      <c r="K28" s="8">
        <f>IF(ISERROR(VLOOKUP($B28,'Race 7'!$G$3:$I$56,3,FALSE)),0,VLOOKUP($B28,'Race 7'!$G$3:$I$56,3,FALSE))</f>
        <v>0</v>
      </c>
      <c r="L28" s="8">
        <f>IF(ISERROR(VLOOKUP($B28,'Race 8'!$G$3:$I$64,3,FALSE)),0,VLOOKUP($B28,'Race 8'!$G$3:$I$64,3,FALSE))</f>
        <v>0</v>
      </c>
      <c r="M28" s="8">
        <f>IF(ISERROR(VLOOKUP($B28,'Race 9'!$G$3:$I$60,3,FALSE)),0,VLOOKUP($B28,'Race 9'!$G$3:$I$60,3,FALSE))</f>
        <v>0</v>
      </c>
      <c r="N28" s="8">
        <f>IF(ISERROR(VLOOKUP($B28,'Race 10'!$G$3:$I$52,3,FALSE)),0,VLOOKUP($B28,'Race 10'!$G$3:$I$52,3,FALSE))</f>
        <v>0</v>
      </c>
      <c r="O28" s="186"/>
      <c r="P28" s="1">
        <v>2</v>
      </c>
      <c r="Q28" s="32"/>
      <c r="R28" s="5"/>
      <c r="S28" s="122"/>
      <c r="T28" s="5"/>
      <c r="U28" s="122"/>
    </row>
    <row r="29" spans="1:21" ht="12.75">
      <c r="A29" s="8">
        <v>12</v>
      </c>
      <c r="B29" s="49" t="s">
        <v>16</v>
      </c>
      <c r="C29" s="8">
        <f t="shared" si="0"/>
        <v>3</v>
      </c>
      <c r="D29" s="8">
        <f>SUM(LARGE(E29:N29,{1,2,3,4,5,6,7}))</f>
        <v>235</v>
      </c>
      <c r="E29" s="9">
        <f>IF(ISERROR(VLOOKUP(B29,'Race 1'!$G$3:$I$65,3,FALSE)),0,VLOOKUP(B29,'Race 1'!$G$3:$I$65,3,FALSE))</f>
        <v>79</v>
      </c>
      <c r="F29" s="9">
        <f>IF(ISERROR(VLOOKUP($B29,'Race 2'!$G$3:$I$65,3,FALSE)),0,VLOOKUP($B29,'Race 2'!$G$3:$I$65,3,FALSE))</f>
        <v>72</v>
      </c>
      <c r="G29" s="9">
        <f>IF(ISERROR(VLOOKUP($B29,'Race 3'!$G$3:$I$65,3,FALSE)),0,VLOOKUP($B29,'Race 3'!$G$3:$I$65,3,FALSE))</f>
        <v>84</v>
      </c>
      <c r="H29" s="9">
        <f>IF(ISERROR(VLOOKUP($B29,'Race 4'!$G$3:$I$65,3,FALSE)),0,VLOOKUP($B29,'Race 4'!$G$3:$I$65,3,FALSE))</f>
        <v>0</v>
      </c>
      <c r="I29" s="8">
        <f>IF(ISERROR(VLOOKUP($B29,'Race 5'!$G$3:$I$65,3,FALSE)),0,VLOOKUP($B29,'Race 5'!$G$3:$I$65,3,FALSE))</f>
        <v>0</v>
      </c>
      <c r="J29" s="8">
        <f>IF(ISERROR(VLOOKUP($B29,'Race 6'!$G$3:$I$65,3,FALSE)),0,VLOOKUP($B29,'Race 6'!$G$3:$I$65,3,FALSE))</f>
        <v>0</v>
      </c>
      <c r="K29" s="8">
        <f>IF(ISERROR(VLOOKUP($B29,'Race 7'!$G$3:$I$56,3,FALSE)),0,VLOOKUP($B29,'Race 7'!$G$3:$I$56,3,FALSE))</f>
        <v>0</v>
      </c>
      <c r="L29" s="8">
        <f>IF(ISERROR(VLOOKUP($B29,'Race 8'!$G$3:$I$64,3,FALSE)),0,VLOOKUP($B29,'Race 8'!$G$3:$I$64,3,FALSE))</f>
        <v>0</v>
      </c>
      <c r="M29" s="8">
        <f>IF(ISERROR(VLOOKUP($B29,'Race 9'!$G$3:$I$60,3,FALSE)),0,VLOOKUP($B29,'Race 9'!$G$3:$I$60,3,FALSE))</f>
        <v>0</v>
      </c>
      <c r="N29" s="8">
        <f>IF(ISERROR(VLOOKUP($B29,'Race 10'!$G$3:$I$52,3,FALSE)),0,VLOOKUP($B29,'Race 10'!$G$3:$I$52,3,FALSE))</f>
        <v>0</v>
      </c>
      <c r="O29" s="186"/>
      <c r="P29" s="1">
        <v>2</v>
      </c>
      <c r="Q29" s="32"/>
      <c r="R29" s="5"/>
      <c r="S29" s="122"/>
      <c r="T29" s="5"/>
      <c r="U29" s="122"/>
    </row>
    <row r="30" spans="1:21" ht="12.75">
      <c r="A30" s="8">
        <v>13</v>
      </c>
      <c r="B30" s="49" t="s">
        <v>215</v>
      </c>
      <c r="C30" s="8">
        <f t="shared" si="0"/>
        <v>2</v>
      </c>
      <c r="D30" s="8">
        <f>SUM(LARGE(E30:N30,{1,2,3,4,5,6,7}))</f>
        <v>184</v>
      </c>
      <c r="E30" s="9">
        <f>IF(ISERROR(VLOOKUP(B30,'Race 1'!$G$3:$I$65,3,FALSE)),0,VLOOKUP(B30,'Race 1'!$G$3:$I$65,3,FALSE))</f>
        <v>0</v>
      </c>
      <c r="F30" s="9">
        <f>IF(ISERROR(VLOOKUP($B30,'Race 2'!$G$3:$I$65,3,FALSE)),0,VLOOKUP($B30,'Race 2'!$G$3:$I$65,3,FALSE))</f>
        <v>0</v>
      </c>
      <c r="G30" s="9">
        <f>IF(ISERROR(VLOOKUP($B30,'Race 3'!$G$3:$I$65,3,FALSE)),0,VLOOKUP($B30,'Race 3'!$G$3:$I$65,3,FALSE))</f>
        <v>0</v>
      </c>
      <c r="H30" s="9">
        <f>IF(ISERROR(VLOOKUP($B30,'Race 4'!$G$3:$I$65,3,FALSE)),0,VLOOKUP($B30,'Race 4'!$G$3:$I$65,3,FALSE))</f>
        <v>91</v>
      </c>
      <c r="I30" s="8">
        <f>IF(ISERROR(VLOOKUP($B30,'Race 5'!$G$3:$I$65,3,FALSE)),0,VLOOKUP($B30,'Race 5'!$G$3:$I$65,3,FALSE))</f>
        <v>93</v>
      </c>
      <c r="J30" s="8">
        <f>IF(ISERROR(VLOOKUP($B30,'Race 6'!$G$3:$I$65,3,FALSE)),0,VLOOKUP($B30,'Race 6'!$G$3:$I$65,3,FALSE))</f>
        <v>0</v>
      </c>
      <c r="K30" s="8">
        <f>IF(ISERROR(VLOOKUP($B30,'Race 7'!$G$3:$I$56,3,FALSE)),0,VLOOKUP($B30,'Race 7'!$G$3:$I$56,3,FALSE))</f>
        <v>0</v>
      </c>
      <c r="L30" s="8">
        <f>IF(ISERROR(VLOOKUP($B30,'Race 8'!$G$3:$I$64,3,FALSE)),0,VLOOKUP($B30,'Race 8'!$G$3:$I$64,3,FALSE))</f>
        <v>0</v>
      </c>
      <c r="M30" s="8">
        <f>IF(ISERROR(VLOOKUP($B30,'Race 9'!$G$3:$I$60,3,FALSE)),0,VLOOKUP($B30,'Race 9'!$G$3:$I$60,3,FALSE))</f>
        <v>0</v>
      </c>
      <c r="N30" s="8">
        <f>IF(ISERROR(VLOOKUP($B30,'Race 10'!$G$3:$I$52,3,FALSE)),0,VLOOKUP($B30,'Race 10'!$G$3:$I$52,3,FALSE))</f>
        <v>0</v>
      </c>
      <c r="O30" s="186"/>
      <c r="P30" s="1">
        <v>2</v>
      </c>
      <c r="Q30" s="32"/>
      <c r="R30" s="5"/>
      <c r="S30" s="122"/>
      <c r="T30" s="5"/>
      <c r="U30" s="122"/>
    </row>
    <row r="31" spans="1:21" ht="12.75">
      <c r="A31" s="8">
        <v>14</v>
      </c>
      <c r="B31" s="49" t="s">
        <v>198</v>
      </c>
      <c r="C31" s="8">
        <f t="shared" si="0"/>
        <v>1</v>
      </c>
      <c r="D31" s="8">
        <f>SUM(LARGE(E31:N31,{1,2,3,4,5,6,7}))</f>
        <v>91</v>
      </c>
      <c r="E31" s="9">
        <f>IF(ISERROR(VLOOKUP(B31,'Race 1'!$G$3:$I$65,3,FALSE)),0,VLOOKUP(B31,'Race 1'!$G$3:$I$65,3,FALSE))</f>
        <v>0</v>
      </c>
      <c r="F31" s="9">
        <f>IF(ISERROR(VLOOKUP($B31,'Race 2'!$G$3:$I$65,3,FALSE)),0,VLOOKUP($B31,'Race 2'!$G$3:$I$65,3,FALSE))</f>
        <v>0</v>
      </c>
      <c r="G31" s="9">
        <f>IF(ISERROR(VLOOKUP($B31,'Race 3'!$G$3:$I$65,3,FALSE)),0,VLOOKUP($B31,'Race 3'!$G$3:$I$65,3,FALSE))</f>
        <v>91</v>
      </c>
      <c r="H31" s="9">
        <f>IF(ISERROR(VLOOKUP($B31,'Race 4'!$G$3:$I$65,3,FALSE)),0,VLOOKUP($B31,'Race 4'!$G$3:$I$65,3,FALSE))</f>
        <v>0</v>
      </c>
      <c r="I31" s="8">
        <f>IF(ISERROR(VLOOKUP($B31,'Race 5'!$G$3:$I$65,3,FALSE)),0,VLOOKUP($B31,'Race 5'!$G$3:$I$65,3,FALSE))</f>
        <v>0</v>
      </c>
      <c r="J31" s="8">
        <f>IF(ISERROR(VLOOKUP($B31,'Race 6'!$G$3:$I$65,3,FALSE)),0,VLOOKUP($B31,'Race 6'!$G$3:$I$65,3,FALSE))</f>
        <v>0</v>
      </c>
      <c r="K31" s="8">
        <f>IF(ISERROR(VLOOKUP($B31,'Race 7'!$G$3:$I$56,3,FALSE)),0,VLOOKUP($B31,'Race 7'!$G$3:$I$56,3,FALSE))</f>
        <v>0</v>
      </c>
      <c r="L31" s="8">
        <f>IF(ISERROR(VLOOKUP($B31,'Race 8'!$G$3:$I$64,3,FALSE)),0,VLOOKUP($B31,'Race 8'!$G$3:$I$64,3,FALSE))</f>
        <v>0</v>
      </c>
      <c r="M31" s="8">
        <f>IF(ISERROR(VLOOKUP($B31,'Race 9'!$G$3:$I$60,3,FALSE)),0,VLOOKUP($B31,'Race 9'!$G$3:$I$60,3,FALSE))</f>
        <v>0</v>
      </c>
      <c r="N31" s="8">
        <f>IF(ISERROR(VLOOKUP($B31,'Race 10'!$G$3:$I$52,3,FALSE)),0,VLOOKUP($B31,'Race 10'!$G$3:$I$52,3,FALSE))</f>
        <v>0</v>
      </c>
      <c r="O31" s="186"/>
      <c r="P31" s="1">
        <v>2</v>
      </c>
      <c r="Q31" s="32"/>
      <c r="R31" s="5"/>
      <c r="S31" s="122"/>
      <c r="T31" s="5"/>
      <c r="U31" s="122"/>
    </row>
    <row r="32" spans="1:21" ht="12.75">
      <c r="A32" s="8">
        <v>15</v>
      </c>
      <c r="B32" s="49" t="s">
        <v>93</v>
      </c>
      <c r="C32" s="8">
        <f t="shared" si="0"/>
        <v>1</v>
      </c>
      <c r="D32" s="8">
        <f>SUM(LARGE(E32:N32,{1,2,3,4,5,6,7}))</f>
        <v>87</v>
      </c>
      <c r="E32" s="9">
        <f>IF(ISERROR(VLOOKUP(B32,'Race 1'!$G$3:$I$65,3,FALSE)),0,VLOOKUP(B32,'Race 1'!$G$3:$I$65,3,FALSE))</f>
        <v>87</v>
      </c>
      <c r="F32" s="9">
        <f>IF(ISERROR(VLOOKUP($B32,'Race 2'!$G$3:$I$65,3,FALSE)),0,VLOOKUP($B32,'Race 2'!$G$3:$I$65,3,FALSE))</f>
        <v>0</v>
      </c>
      <c r="G32" s="9">
        <f>IF(ISERROR(VLOOKUP($B32,'Race 3'!$G$3:$I$65,3,FALSE)),0,VLOOKUP($B32,'Race 3'!$G$3:$I$65,3,FALSE))</f>
        <v>0</v>
      </c>
      <c r="H32" s="9">
        <f>IF(ISERROR(VLOOKUP($B32,'Race 4'!$G$3:$I$65,3,FALSE)),0,VLOOKUP($B32,'Race 4'!$G$3:$I$65,3,FALSE))</f>
        <v>0</v>
      </c>
      <c r="I32" s="8">
        <f>IF(ISERROR(VLOOKUP($B32,'Race 5'!$G$3:$I$65,3,FALSE)),0,VLOOKUP($B32,'Race 5'!$G$3:$I$65,3,FALSE))</f>
        <v>0</v>
      </c>
      <c r="J32" s="8">
        <f>IF(ISERROR(VLOOKUP($B32,'Race 6'!$G$3:$I$65,3,FALSE)),0,VLOOKUP($B32,'Race 6'!$G$3:$I$65,3,FALSE))</f>
        <v>0</v>
      </c>
      <c r="K32" s="8">
        <f>IF(ISERROR(VLOOKUP($B32,'Race 7'!$G$3:$I$56,3,FALSE)),0,VLOOKUP($B32,'Race 7'!$G$3:$I$56,3,FALSE))</f>
        <v>0</v>
      </c>
      <c r="L32" s="8">
        <f>IF(ISERROR(VLOOKUP($B32,'Race 8'!$G$3:$I$64,3,FALSE)),0,VLOOKUP($B32,'Race 8'!$G$3:$I$64,3,FALSE))</f>
        <v>0</v>
      </c>
      <c r="M32" s="8">
        <f>IF(ISERROR(VLOOKUP($B32,'Race 9'!$G$3:$I$60,3,FALSE)),0,VLOOKUP($B32,'Race 9'!$G$3:$I$60,3,FALSE))</f>
        <v>0</v>
      </c>
      <c r="N32" s="8">
        <f>IF(ISERROR(VLOOKUP($B32,'Race 10'!$G$3:$I$52,3,FALSE)),0,VLOOKUP($B32,'Race 10'!$G$3:$I$52,3,FALSE))</f>
        <v>0</v>
      </c>
      <c r="O32" s="186"/>
      <c r="P32" s="1">
        <v>2</v>
      </c>
      <c r="Q32" s="32"/>
      <c r="R32" s="5"/>
      <c r="S32" s="122"/>
      <c r="T32" s="5"/>
      <c r="U32" s="122"/>
    </row>
    <row r="33" spans="1:17" ht="12.75">
      <c r="A33" s="36">
        <v>1</v>
      </c>
      <c r="B33" s="48" t="s">
        <v>21</v>
      </c>
      <c r="C33" s="36">
        <f t="shared" si="0"/>
        <v>9</v>
      </c>
      <c r="D33" s="36">
        <f>SUM(LARGE(E33:N33,{1,2,3,4,5,6,7}))</f>
        <v>601</v>
      </c>
      <c r="E33" s="37">
        <f>IF(ISERROR(VLOOKUP(B33,'Race 1'!$G$3:$I$65,3,FALSE)),0,VLOOKUP(B33,'Race 1'!$G$3:$I$65,3,FALSE))</f>
        <v>82</v>
      </c>
      <c r="F33" s="37">
        <f>IF(ISERROR(VLOOKUP($B33,'Race 2'!$G$3:$I$65,3,FALSE)),0,VLOOKUP($B33,'Race 2'!$G$3:$I$65,3,FALSE))</f>
        <v>85</v>
      </c>
      <c r="G33" s="37">
        <f>IF(ISERROR(VLOOKUP($B33,'Race 3'!$G$3:$I$65,3,FALSE)),0,VLOOKUP($B33,'Race 3'!$G$3:$I$65,3,FALSE))</f>
        <v>85</v>
      </c>
      <c r="H33" s="37">
        <f>IF(ISERROR(VLOOKUP($B33,'Race 4'!$G$3:$I$65,3,FALSE)),0,VLOOKUP($B33,'Race 4'!$G$3:$I$65,3,FALSE))</f>
        <v>84</v>
      </c>
      <c r="I33" s="36">
        <f>IF(ISERROR(VLOOKUP($B33,'Race 5'!$G$3:$I$65,3,FALSE)),0,VLOOKUP($B33,'Race 5'!$G$3:$I$65,3,FALSE))</f>
        <v>83</v>
      </c>
      <c r="J33" s="36">
        <f>IF(ISERROR(VLOOKUP($B33,'Race 6'!$G$3:$I$65,3,FALSE)),0,VLOOKUP($B33,'Race 6'!$G$3:$I$65,3,FALSE))</f>
        <v>0</v>
      </c>
      <c r="K33" s="36">
        <f>IF(ISERROR(VLOOKUP($B33,'Race 7'!$G$3:$I$56,3,FALSE)),0,VLOOKUP($B33,'Race 7'!$G$3:$I$56,3,FALSE))</f>
        <v>84</v>
      </c>
      <c r="L33" s="36">
        <f>IF(ISERROR(VLOOKUP($B33,'Race 8'!$G$3:$I$64,3,FALSE)),0,VLOOKUP($B33,'Race 8'!$G$3:$I$64,3,FALSE))</f>
        <v>84</v>
      </c>
      <c r="M33" s="36">
        <f>IF(ISERROR(VLOOKUP($B33,'Race 9'!$G$3:$I$60,3,FALSE)),0,VLOOKUP($B33,'Race 9'!$G$3:$I$60,3,FALSE))</f>
        <v>91</v>
      </c>
      <c r="N33" s="36">
        <f>IF(ISERROR(VLOOKUP($B33,'Race 10'!$G$3:$I$52,3,FALSE)),0,VLOOKUP($B33,'Race 10'!$G$3:$I$52,3,FALSE))</f>
        <v>88</v>
      </c>
      <c r="O33" s="187">
        <v>3</v>
      </c>
      <c r="P33" s="1">
        <v>3</v>
      </c>
      <c r="Q33" s="32"/>
    </row>
    <row r="34" spans="1:17" ht="12.75">
      <c r="A34" s="8">
        <v>2</v>
      </c>
      <c r="B34" s="49" t="s">
        <v>22</v>
      </c>
      <c r="C34" s="8">
        <f t="shared" si="0"/>
        <v>8</v>
      </c>
      <c r="D34" s="8">
        <f>SUM(LARGE(E34:N34,{1,2,3,4,5,6,7}))</f>
        <v>589</v>
      </c>
      <c r="E34" s="9">
        <f>IF(ISERROR(VLOOKUP(B34,'Race 1'!$G$3:$I$65,3,FALSE)),0,VLOOKUP(B34,'Race 1'!$G$3:$I$65,3,FALSE))</f>
        <v>78</v>
      </c>
      <c r="F34" s="9">
        <f>IF(ISERROR(VLOOKUP($B34,'Race 2'!$G$3:$I$65,3,FALSE)),0,VLOOKUP($B34,'Race 2'!$G$3:$I$65,3,FALSE))</f>
        <v>83</v>
      </c>
      <c r="G34" s="9">
        <f>IF(ISERROR(VLOOKUP($B34,'Race 3'!$G$3:$I$65,3,FALSE)),0,VLOOKUP($B34,'Race 3'!$G$3:$I$65,3,FALSE))</f>
        <v>83</v>
      </c>
      <c r="H34" s="9">
        <f>IF(ISERROR(VLOOKUP($B34,'Race 4'!$G$3:$I$65,3,FALSE)),0,VLOOKUP($B34,'Race 4'!$G$3:$I$65,3,FALSE))</f>
        <v>86</v>
      </c>
      <c r="I34" s="8">
        <f>IF(ISERROR(VLOOKUP($B34,'Race 5'!$G$3:$I$65,3,FALSE)),0,VLOOKUP($B34,'Race 5'!$G$3:$I$65,3,FALSE))</f>
        <v>0</v>
      </c>
      <c r="J34" s="8">
        <f>IF(ISERROR(VLOOKUP($B34,'Race 6'!$G$3:$I$65,3,FALSE)),0,VLOOKUP($B34,'Race 6'!$G$3:$I$65,3,FALSE))</f>
        <v>86</v>
      </c>
      <c r="K34" s="8">
        <f>IF(ISERROR(VLOOKUP($B34,'Race 7'!$G$3:$I$56,3,FALSE)),0,VLOOKUP($B34,'Race 7'!$G$3:$I$56,3,FALSE))</f>
        <v>0</v>
      </c>
      <c r="L34" s="8">
        <f>IF(ISERROR(VLOOKUP($B34,'Race 8'!$G$3:$I$64,3,FALSE)),0,VLOOKUP($B34,'Race 8'!$G$3:$I$64,3,FALSE))</f>
        <v>76</v>
      </c>
      <c r="M34" s="8">
        <f>IF(ISERROR(VLOOKUP($B34,'Race 9'!$G$3:$I$60,3,FALSE)),0,VLOOKUP($B34,'Race 9'!$G$3:$I$60,3,FALSE))</f>
        <v>87</v>
      </c>
      <c r="N34" s="8">
        <f>IF(ISERROR(VLOOKUP($B34,'Race 10'!$G$3:$I$52,3,FALSE)),0,VLOOKUP($B34,'Race 10'!$G$3:$I$52,3,FALSE))</f>
        <v>86</v>
      </c>
      <c r="O34" s="185"/>
      <c r="P34" s="1">
        <v>3</v>
      </c>
      <c r="Q34" s="32"/>
    </row>
    <row r="35" spans="1:17" ht="12.75">
      <c r="A35" s="174">
        <v>3</v>
      </c>
      <c r="B35" s="175" t="s">
        <v>86</v>
      </c>
      <c r="C35" s="174">
        <f aca="true" t="shared" si="1" ref="C35:C66">COUNTIF(E35:N35,"&gt;0")</f>
        <v>8</v>
      </c>
      <c r="D35" s="174">
        <f>SUM(LARGE(E35:N35,{1,2,3,4,5,6,7}))</f>
        <v>583</v>
      </c>
      <c r="E35" s="176">
        <f>IF(ISERROR(VLOOKUP(B35,'Race 1'!$G$3:$I$65,3,FALSE)),0,VLOOKUP(B35,'Race 1'!$G$3:$I$65,3,FALSE))</f>
        <v>66</v>
      </c>
      <c r="F35" s="176">
        <f>IF(ISERROR(VLOOKUP($B35,'Race 2'!$G$3:$I$65,3,FALSE)),0,VLOOKUP($B35,'Race 2'!$G$3:$I$65,3,FALSE))</f>
        <v>71</v>
      </c>
      <c r="G35" s="176">
        <f>IF(ISERROR(VLOOKUP($B35,'Race 3'!$G$3:$I$65,3,FALSE)),0,VLOOKUP($B35,'Race 3'!$G$3:$I$65,3,FALSE))</f>
        <v>82</v>
      </c>
      <c r="H35" s="176">
        <f>IF(ISERROR(VLOOKUP($B35,'Race 4'!$G$3:$I$65,3,FALSE)),0,VLOOKUP($B35,'Race 4'!$G$3:$I$65,3,FALSE))</f>
        <v>87</v>
      </c>
      <c r="I35" s="174">
        <f>IF(ISERROR(VLOOKUP($B35,'Race 5'!$G$3:$I$65,3,FALSE)),0,VLOOKUP($B35,'Race 5'!$G$3:$I$65,3,FALSE))</f>
        <v>0</v>
      </c>
      <c r="J35" s="174">
        <f>IF(ISERROR(VLOOKUP($B35,'Race 6'!$G$3:$I$65,3,FALSE)),0,VLOOKUP($B35,'Race 6'!$G$3:$I$65,3,FALSE))</f>
        <v>83</v>
      </c>
      <c r="K35" s="174">
        <f>IF(ISERROR(VLOOKUP($B35,'Race 7'!$G$3:$I$56,3,FALSE)),0,VLOOKUP($B35,'Race 7'!$G$3:$I$56,3,FALSE))</f>
        <v>85</v>
      </c>
      <c r="L35" s="174">
        <f>IF(ISERROR(VLOOKUP($B35,'Race 8'!$G$3:$I$64,3,FALSE)),0,VLOOKUP($B35,'Race 8'!$G$3:$I$64,3,FALSE))</f>
        <v>0</v>
      </c>
      <c r="M35" s="174">
        <f>IF(ISERROR(VLOOKUP($B35,'Race 9'!$G$3:$I$60,3,FALSE)),0,VLOOKUP($B35,'Race 9'!$G$3:$I$60,3,FALSE))</f>
        <v>90</v>
      </c>
      <c r="N35" s="174">
        <f>IF(ISERROR(VLOOKUP($B35,'Race 10'!$G$3:$I$52,3,FALSE)),0,VLOOKUP($B35,'Race 10'!$G$3:$I$52,3,FALSE))</f>
        <v>85</v>
      </c>
      <c r="O35" s="185"/>
      <c r="P35" s="1">
        <v>3</v>
      </c>
      <c r="Q35" s="32"/>
    </row>
    <row r="36" spans="1:17" ht="12.75">
      <c r="A36" s="8">
        <v>4</v>
      </c>
      <c r="B36" s="49" t="s">
        <v>9</v>
      </c>
      <c r="C36" s="8">
        <f t="shared" si="1"/>
        <v>8</v>
      </c>
      <c r="D36" s="8">
        <f>SUM(LARGE(E36:N36,{1,2,3,4,5,6,7}))</f>
        <v>569</v>
      </c>
      <c r="E36" s="9">
        <f>IF(ISERROR(VLOOKUP(B36,'Race 1'!$G$3:$I$65,3,FALSE)),0,VLOOKUP(B36,'Race 1'!$G$3:$I$65,3,FALSE))</f>
        <v>71</v>
      </c>
      <c r="F36" s="9">
        <f>IF(ISERROR(VLOOKUP($B36,'Race 2'!$G$3:$I$65,3,FALSE)),0,VLOOKUP($B36,'Race 2'!$G$3:$I$65,3,FALSE))</f>
        <v>74</v>
      </c>
      <c r="G36" s="9">
        <f>IF(ISERROR(VLOOKUP($B36,'Race 3'!$G$3:$I$65,3,FALSE)),0,VLOOKUP($B36,'Race 3'!$G$3:$I$65,3,FALSE))</f>
        <v>0</v>
      </c>
      <c r="H36" s="9">
        <f>IF(ISERROR(VLOOKUP($B36,'Race 4'!$G$3:$I$65,3,FALSE)),0,VLOOKUP($B36,'Race 4'!$G$3:$I$65,3,FALSE))</f>
        <v>82</v>
      </c>
      <c r="I36" s="8">
        <f>IF(ISERROR(VLOOKUP($B36,'Race 5'!$G$3:$I$65,3,FALSE)),0,VLOOKUP($B36,'Race 5'!$G$3:$I$65,3,FALSE))</f>
        <v>80</v>
      </c>
      <c r="J36" s="8">
        <f>IF(ISERROR(VLOOKUP($B36,'Race 6'!$G$3:$I$65,3,FALSE)),0,VLOOKUP($B36,'Race 6'!$G$3:$I$65,3,FALSE))</f>
        <v>85</v>
      </c>
      <c r="K36" s="8">
        <f>IF(ISERROR(VLOOKUP($B36,'Race 7'!$G$3:$I$56,3,FALSE)),0,VLOOKUP($B36,'Race 7'!$G$3:$I$56,3,FALSE))</f>
        <v>82</v>
      </c>
      <c r="L36" s="8">
        <f>IF(ISERROR(VLOOKUP($B36,'Race 8'!$G$3:$I$64,3,FALSE)),0,VLOOKUP($B36,'Race 8'!$G$3:$I$64,3,FALSE))</f>
        <v>83</v>
      </c>
      <c r="M36" s="8">
        <f>IF(ISERROR(VLOOKUP($B36,'Race 9'!$G$3:$I$60,3,FALSE)),0,VLOOKUP($B36,'Race 9'!$G$3:$I$60,3,FALSE))</f>
        <v>0</v>
      </c>
      <c r="N36" s="8">
        <f>IF(ISERROR(VLOOKUP($B36,'Race 10'!$G$3:$I$52,3,FALSE)),0,VLOOKUP($B36,'Race 10'!$G$3:$I$52,3,FALSE))</f>
        <v>83</v>
      </c>
      <c r="O36" s="185"/>
      <c r="P36" s="1">
        <v>3</v>
      </c>
      <c r="Q36" s="32"/>
    </row>
    <row r="37" spans="1:17" ht="12.75">
      <c r="A37" s="8">
        <v>5</v>
      </c>
      <c r="B37" s="49" t="s">
        <v>190</v>
      </c>
      <c r="C37" s="8">
        <f t="shared" si="1"/>
        <v>8</v>
      </c>
      <c r="D37" s="8">
        <f>SUM(LARGE(E37:N37,{1,2,3,4,5,6,7}))</f>
        <v>557</v>
      </c>
      <c r="E37" s="9">
        <f>IF(ISERROR(VLOOKUP(B37,'Race 1'!$G$3:$I$65,3,FALSE)),0,VLOOKUP(B37,'Race 1'!$G$3:$I$65,3,FALSE))</f>
        <v>0</v>
      </c>
      <c r="F37" s="9">
        <f>IF(ISERROR(VLOOKUP($B37,'Race 2'!$G$3:$I$65,3,FALSE)),0,VLOOKUP($B37,'Race 2'!$G$3:$I$65,3,FALSE))</f>
        <v>65</v>
      </c>
      <c r="G37" s="9">
        <f>IF(ISERROR(VLOOKUP($B37,'Race 3'!$G$3:$I$65,3,FALSE)),0,VLOOKUP($B37,'Race 3'!$G$3:$I$65,3,FALSE))</f>
        <v>81</v>
      </c>
      <c r="H37" s="9">
        <f>IF(ISERROR(VLOOKUP($B37,'Race 4'!$G$3:$I$65,3,FALSE)),0,VLOOKUP($B37,'Race 4'!$G$3:$I$65,3,FALSE))</f>
        <v>85</v>
      </c>
      <c r="I37" s="8">
        <f>IF(ISERROR(VLOOKUP($B37,'Race 5'!$G$3:$I$65,3,FALSE)),0,VLOOKUP($B37,'Race 5'!$G$3:$I$65,3,FALSE))</f>
        <v>77</v>
      </c>
      <c r="J37" s="8">
        <f>IF(ISERROR(VLOOKUP($B37,'Race 6'!$G$3:$I$65,3,FALSE)),0,VLOOKUP($B37,'Race 6'!$G$3:$I$65,3,FALSE))</f>
        <v>82</v>
      </c>
      <c r="K37" s="8">
        <f>IF(ISERROR(VLOOKUP($B37,'Race 7'!$G$3:$I$56,3,FALSE)),0,VLOOKUP($B37,'Race 7'!$G$3:$I$56,3,FALSE))</f>
        <v>61</v>
      </c>
      <c r="L37" s="8">
        <f>IF(ISERROR(VLOOKUP($B37,'Race 8'!$G$3:$I$64,3,FALSE)),0,VLOOKUP($B37,'Race 8'!$G$3:$I$64,3,FALSE))</f>
        <v>0</v>
      </c>
      <c r="M37" s="8">
        <f>IF(ISERROR(VLOOKUP($B37,'Race 9'!$G$3:$I$60,3,FALSE)),0,VLOOKUP($B37,'Race 9'!$G$3:$I$60,3,FALSE))</f>
        <v>85</v>
      </c>
      <c r="N37" s="8">
        <f>IF(ISERROR(VLOOKUP($B37,'Race 10'!$G$3:$I$52,3,FALSE)),0,VLOOKUP($B37,'Race 10'!$G$3:$I$52,3,FALSE))</f>
        <v>82</v>
      </c>
      <c r="O37" s="185"/>
      <c r="P37" s="1">
        <v>3</v>
      </c>
      <c r="Q37" s="32"/>
    </row>
    <row r="38" spans="1:17" ht="12.75">
      <c r="A38" s="8">
        <v>6</v>
      </c>
      <c r="B38" s="49" t="s">
        <v>191</v>
      </c>
      <c r="C38" s="8">
        <f t="shared" si="1"/>
        <v>7</v>
      </c>
      <c r="D38" s="8">
        <f>SUM(LARGE(E38:N38,{1,2,3,4,5,6,7}))</f>
        <v>531</v>
      </c>
      <c r="E38" s="9">
        <f>IF(ISERROR(VLOOKUP(B38,'Race 1'!$G$3:$I$65,3,FALSE)),0,VLOOKUP(B38,'Race 1'!$G$3:$I$65,3,FALSE))</f>
        <v>0</v>
      </c>
      <c r="F38" s="9">
        <f>IF(ISERROR(VLOOKUP($B38,'Race 2'!$G$3:$I$65,3,FALSE)),0,VLOOKUP($B38,'Race 2'!$G$3:$I$65,3,FALSE))</f>
        <v>76</v>
      </c>
      <c r="G38" s="9">
        <f>IF(ISERROR(VLOOKUP($B38,'Race 3'!$G$3:$I$65,3,FALSE)),0,VLOOKUP($B38,'Race 3'!$G$3:$I$65,3,FALSE))</f>
        <v>77</v>
      </c>
      <c r="H38" s="9">
        <f>IF(ISERROR(VLOOKUP($B38,'Race 4'!$G$3:$I$65,3,FALSE)),0,VLOOKUP($B38,'Race 4'!$G$3:$I$65,3,FALSE))</f>
        <v>77</v>
      </c>
      <c r="I38" s="8">
        <f>IF(ISERROR(VLOOKUP($B38,'Race 5'!$G$3:$I$65,3,FALSE)),0,VLOOKUP($B38,'Race 5'!$G$3:$I$65,3,FALSE))</f>
        <v>72</v>
      </c>
      <c r="J38" s="8">
        <f>IF(ISERROR(VLOOKUP($B38,'Race 6'!$G$3:$I$65,3,FALSE)),0,VLOOKUP($B38,'Race 6'!$G$3:$I$65,3,FALSE))</f>
        <v>0</v>
      </c>
      <c r="K38" s="8">
        <f>IF(ISERROR(VLOOKUP($B38,'Race 7'!$G$3:$I$56,3,FALSE)),0,VLOOKUP($B38,'Race 7'!$G$3:$I$56,3,FALSE))</f>
        <v>0</v>
      </c>
      <c r="L38" s="8">
        <f>IF(ISERROR(VLOOKUP($B38,'Race 8'!$G$3:$I$64,3,FALSE)),0,VLOOKUP($B38,'Race 8'!$G$3:$I$64,3,FALSE))</f>
        <v>65</v>
      </c>
      <c r="M38" s="8">
        <f>IF(ISERROR(VLOOKUP($B38,'Race 9'!$G$3:$I$60,3,FALSE)),0,VLOOKUP($B38,'Race 9'!$G$3:$I$60,3,FALSE))</f>
        <v>84</v>
      </c>
      <c r="N38" s="8">
        <f>IF(ISERROR(VLOOKUP($B38,'Race 10'!$G$3:$I$52,3,FALSE)),0,VLOOKUP($B38,'Race 10'!$G$3:$I$52,3,FALSE))</f>
        <v>80</v>
      </c>
      <c r="O38" s="185"/>
      <c r="P38" s="1">
        <v>3</v>
      </c>
      <c r="Q38" s="32"/>
    </row>
    <row r="39" spans="1:17" ht="12.75">
      <c r="A39" s="8">
        <v>7</v>
      </c>
      <c r="B39" s="49" t="s">
        <v>34</v>
      </c>
      <c r="C39" s="8">
        <f t="shared" si="1"/>
        <v>7</v>
      </c>
      <c r="D39" s="8">
        <f>SUM(LARGE(E39:N39,{1,2,3,4,5,6,7}))</f>
        <v>528</v>
      </c>
      <c r="E39" s="9">
        <f>IF(ISERROR(VLOOKUP(B39,'Race 1'!$G$3:$I$65,3,FALSE)),0,VLOOKUP(B39,'Race 1'!$G$3:$I$65,3,FALSE))</f>
        <v>69</v>
      </c>
      <c r="F39" s="9">
        <f>IF(ISERROR(VLOOKUP($B39,'Race 2'!$G$3:$I$65,3,FALSE)),0,VLOOKUP($B39,'Race 2'!$G$3:$I$65,3,FALSE))</f>
        <v>0</v>
      </c>
      <c r="G39" s="9">
        <f>IF(ISERROR(VLOOKUP($B39,'Race 3'!$G$3:$I$65,3,FALSE)),0,VLOOKUP($B39,'Race 3'!$G$3:$I$65,3,FALSE))</f>
        <v>76</v>
      </c>
      <c r="H39" s="9">
        <f>IF(ISERROR(VLOOKUP($B39,'Race 4'!$G$3:$I$65,3,FALSE)),0,VLOOKUP($B39,'Race 4'!$G$3:$I$65,3,FALSE))</f>
        <v>83</v>
      </c>
      <c r="I39" s="8">
        <f>IF(ISERROR(VLOOKUP($B39,'Race 5'!$G$3:$I$65,3,FALSE)),0,VLOOKUP($B39,'Race 5'!$G$3:$I$65,3,FALSE))</f>
        <v>73</v>
      </c>
      <c r="J39" s="8">
        <f>IF(ISERROR(VLOOKUP($B39,'Race 6'!$G$3:$I$65,3,FALSE)),0,VLOOKUP($B39,'Race 6'!$G$3:$I$65,3,FALSE))</f>
        <v>79</v>
      </c>
      <c r="K39" s="8">
        <f>IF(ISERROR(VLOOKUP($B39,'Race 7'!$G$3:$I$56,3,FALSE)),0,VLOOKUP($B39,'Race 7'!$G$3:$I$56,3,FALSE))</f>
        <v>76</v>
      </c>
      <c r="L39" s="8">
        <f>IF(ISERROR(VLOOKUP($B39,'Race 8'!$G$3:$I$64,3,FALSE)),0,VLOOKUP($B39,'Race 8'!$G$3:$I$64,3,FALSE))</f>
        <v>72</v>
      </c>
      <c r="M39" s="8">
        <f>IF(ISERROR(VLOOKUP($B39,'Race 9'!$G$3:$I$60,3,FALSE)),0,VLOOKUP($B39,'Race 9'!$G$3:$I$60,3,FALSE))</f>
        <v>0</v>
      </c>
      <c r="N39" s="8">
        <f>IF(ISERROR(VLOOKUP($B39,'Race 10'!$G$3:$I$52,3,FALSE)),0,VLOOKUP($B39,'Race 10'!$G$3:$I$52,3,FALSE))</f>
        <v>0</v>
      </c>
      <c r="O39" s="185"/>
      <c r="P39" s="1">
        <v>3</v>
      </c>
      <c r="Q39" s="32"/>
    </row>
    <row r="40" spans="1:17" ht="12.75">
      <c r="A40" s="8">
        <v>8</v>
      </c>
      <c r="B40" s="49" t="s">
        <v>39</v>
      </c>
      <c r="C40" s="8">
        <f t="shared" si="1"/>
        <v>4</v>
      </c>
      <c r="D40" s="8">
        <f>SUM(LARGE(E40:N40,{1,2,3,4,5,6,7}))</f>
        <v>312</v>
      </c>
      <c r="E40" s="9">
        <f>IF(ISERROR(VLOOKUP(B40,'Race 1'!$G$3:$I$65,3,FALSE)),0,VLOOKUP(B40,'Race 1'!$G$3:$I$65,3,FALSE))</f>
        <v>77</v>
      </c>
      <c r="F40" s="9">
        <f>IF(ISERROR(VLOOKUP($B40,'Race 2'!$G$3:$I$65,3,FALSE)),0,VLOOKUP($B40,'Race 2'!$G$3:$I$65,3,FALSE))</f>
        <v>79</v>
      </c>
      <c r="G40" s="9">
        <f>IF(ISERROR(VLOOKUP($B40,'Race 3'!$G$3:$I$65,3,FALSE)),0,VLOOKUP($B40,'Race 3'!$G$3:$I$65,3,FALSE))</f>
        <v>0</v>
      </c>
      <c r="H40" s="9">
        <f>IF(ISERROR(VLOOKUP($B40,'Race 4'!$G$3:$I$65,3,FALSE)),0,VLOOKUP($B40,'Race 4'!$G$3:$I$65,3,FALSE))</f>
        <v>0</v>
      </c>
      <c r="I40" s="8">
        <f>IF(ISERROR(VLOOKUP($B40,'Race 5'!$G$3:$I$65,3,FALSE)),0,VLOOKUP($B40,'Race 5'!$G$3:$I$65,3,FALSE))</f>
        <v>78</v>
      </c>
      <c r="J40" s="8">
        <f>IF(ISERROR(VLOOKUP($B40,'Race 6'!$G$3:$I$65,3,FALSE)),0,VLOOKUP($B40,'Race 6'!$G$3:$I$65,3,FALSE))</f>
        <v>0</v>
      </c>
      <c r="K40" s="8">
        <f>IF(ISERROR(VLOOKUP($B40,'Race 7'!$G$3:$I$56,3,FALSE)),0,VLOOKUP($B40,'Race 7'!$G$3:$I$56,3,FALSE))</f>
        <v>78</v>
      </c>
      <c r="L40" s="8">
        <f>IF(ISERROR(VLOOKUP($B40,'Race 8'!$G$3:$I$64,3,FALSE)),0,VLOOKUP($B40,'Race 8'!$G$3:$I$64,3,FALSE))</f>
        <v>0</v>
      </c>
      <c r="M40" s="8">
        <f>IF(ISERROR(VLOOKUP($B40,'Race 9'!$G$3:$I$60,3,FALSE)),0,VLOOKUP($B40,'Race 9'!$G$3:$I$60,3,FALSE))</f>
        <v>0</v>
      </c>
      <c r="N40" s="8">
        <f>IF(ISERROR(VLOOKUP($B40,'Race 10'!$G$3:$I$52,3,FALSE)),0,VLOOKUP($B40,'Race 10'!$G$3:$I$52,3,FALSE))</f>
        <v>0</v>
      </c>
      <c r="O40" s="185"/>
      <c r="P40" s="1">
        <v>3</v>
      </c>
      <c r="Q40" s="32"/>
    </row>
    <row r="41" spans="1:16" ht="12.75">
      <c r="A41" s="8">
        <v>9</v>
      </c>
      <c r="B41" s="49" t="s">
        <v>237</v>
      </c>
      <c r="C41" s="8">
        <f t="shared" si="1"/>
        <v>2</v>
      </c>
      <c r="D41" s="8">
        <f>SUM(LARGE(E41:N41,{1,2,3,4,5,6,7}))</f>
        <v>160</v>
      </c>
      <c r="E41" s="9">
        <f>IF(ISERROR(VLOOKUP(B41,'Race 1'!$G$3:$I$65,3,FALSE)),0,VLOOKUP(B41,'Race 1'!$G$3:$I$65,3,FALSE))</f>
        <v>0</v>
      </c>
      <c r="F41" s="9">
        <f>IF(ISERROR(VLOOKUP($B41,'Race 2'!$G$3:$I$65,3,FALSE)),0,VLOOKUP($B41,'Race 2'!$G$3:$I$65,3,FALSE))</f>
        <v>0</v>
      </c>
      <c r="G41" s="9">
        <f>IF(ISERROR(VLOOKUP($B41,'Race 3'!$G$3:$I$65,3,FALSE)),0,VLOOKUP($B41,'Race 3'!$G$3:$I$65,3,FALSE))</f>
        <v>0</v>
      </c>
      <c r="H41" s="151" t="str">
        <f>IF(ISERROR(VLOOKUP($B41,'Race 4'!$G$3:$I$65,3,FALSE)),0,VLOOKUP($B41,'Race 4'!$G$3:$I$65,3,FALSE))</f>
        <v>guest</v>
      </c>
      <c r="I41" s="8">
        <f>IF(ISERROR(VLOOKUP($B41,'Race 5'!$G$3:$I$65,3,FALSE)),0,VLOOKUP($B41,'Race 5'!$G$3:$I$65,3,FALSE))</f>
        <v>0</v>
      </c>
      <c r="J41" s="8">
        <f>IF(ISERROR(VLOOKUP($B41,'Race 6'!$G$3:$I$65,3,FALSE)),0,VLOOKUP($B41,'Race 6'!$G$3:$I$65,3,FALSE))</f>
        <v>80</v>
      </c>
      <c r="K41" s="8">
        <f>IF(ISERROR(VLOOKUP($B41,'Race 7'!$G$3:$I$56,3,FALSE)),0,VLOOKUP($B41,'Race 7'!$G$3:$I$56,3,FALSE))</f>
        <v>80</v>
      </c>
      <c r="L41" s="8">
        <f>IF(ISERROR(VLOOKUP($B41,'Race 8'!$G$3:$I$64,3,FALSE)),0,VLOOKUP($B41,'Race 8'!$G$3:$I$64,3,FALSE))</f>
        <v>0</v>
      </c>
      <c r="M41" s="8">
        <f>IF(ISERROR(VLOOKUP($B41,'Race 9'!$G$3:$I$60,3,FALSE)),0,VLOOKUP($B41,'Race 9'!$G$3:$I$60,3,FALSE))</f>
        <v>0</v>
      </c>
      <c r="N41" s="8">
        <f>IF(ISERROR(VLOOKUP($B41,'Race 10'!$G$3:$I$52,3,FALSE)),0,VLOOKUP($B41,'Race 10'!$G$3:$I$52,3,FALSE))</f>
        <v>0</v>
      </c>
      <c r="O41" s="185"/>
      <c r="P41" s="1">
        <v>3</v>
      </c>
    </row>
    <row r="42" spans="1:16" ht="12.75">
      <c r="A42" s="8">
        <v>10</v>
      </c>
      <c r="B42" s="49" t="s">
        <v>94</v>
      </c>
      <c r="C42" s="8">
        <f t="shared" si="1"/>
        <v>2</v>
      </c>
      <c r="D42" s="8">
        <f>SUM(LARGE(E42:N42,{1,2,3,4,5,6,7}))</f>
        <v>153</v>
      </c>
      <c r="E42" s="9">
        <f>IF(ISERROR(VLOOKUP(B42,'Race 1'!$G$3:$I$65,3,FALSE)),0,VLOOKUP(B42,'Race 1'!$G$3:$I$65,3,FALSE))</f>
        <v>74</v>
      </c>
      <c r="F42" s="9">
        <f>IF(ISERROR(VLOOKUP($B42,'Race 2'!$G$3:$I$65,3,FALSE)),0,VLOOKUP($B42,'Race 2'!$G$3:$I$65,3,FALSE))</f>
        <v>0</v>
      </c>
      <c r="G42" s="9">
        <f>IF(ISERROR(VLOOKUP($B42,'Race 3'!$G$3:$I$65,3,FALSE)),0,VLOOKUP($B42,'Race 3'!$G$3:$I$65,3,FALSE))</f>
        <v>0</v>
      </c>
      <c r="H42" s="9">
        <f>IF(ISERROR(VLOOKUP($B42,'Race 4'!$G$3:$I$65,3,FALSE)),0,VLOOKUP($B42,'Race 4'!$G$3:$I$65,3,FALSE))</f>
        <v>0</v>
      </c>
      <c r="I42" s="8">
        <f>IF(ISERROR(VLOOKUP($B42,'Race 5'!$G$3:$I$65,3,FALSE)),0,VLOOKUP($B42,'Race 5'!$G$3:$I$65,3,FALSE))</f>
        <v>79</v>
      </c>
      <c r="J42" s="8">
        <f>IF(ISERROR(VLOOKUP($B42,'Race 6'!$G$3:$I$65,3,FALSE)),0,VLOOKUP($B42,'Race 6'!$G$3:$I$65,3,FALSE))</f>
        <v>0</v>
      </c>
      <c r="K42" s="8">
        <f>IF(ISERROR(VLOOKUP($B42,'Race 7'!$G$3:$I$56,3,FALSE)),0,VLOOKUP($B42,'Race 7'!$G$3:$I$56,3,FALSE))</f>
        <v>0</v>
      </c>
      <c r="L42" s="8">
        <f>IF(ISERROR(VLOOKUP($B42,'Race 8'!$G$3:$I$64,3,FALSE)),0,VLOOKUP($B42,'Race 8'!$G$3:$I$64,3,FALSE))</f>
        <v>0</v>
      </c>
      <c r="M42" s="8">
        <f>IF(ISERROR(VLOOKUP($B42,'Race 9'!$G$3:$I$60,3,FALSE)),0,VLOOKUP($B42,'Race 9'!$G$3:$I$60,3,FALSE))</f>
        <v>0</v>
      </c>
      <c r="N42" s="8">
        <f>IF(ISERROR(VLOOKUP($B42,'Race 10'!$G$3:$I$52,3,FALSE)),0,VLOOKUP($B42,'Race 10'!$G$3:$I$52,3,FALSE))</f>
        <v>0</v>
      </c>
      <c r="O42" s="185"/>
      <c r="P42" s="1">
        <v>3</v>
      </c>
    </row>
    <row r="43" spans="1:16" ht="12.75">
      <c r="A43" s="8">
        <v>11</v>
      </c>
      <c r="B43" s="49" t="s">
        <v>17</v>
      </c>
      <c r="C43" s="8">
        <f t="shared" si="1"/>
        <v>2</v>
      </c>
      <c r="D43" s="8">
        <f>SUM(LARGE(E43:N43,{1,2,3,4,5,6,7}))</f>
        <v>148</v>
      </c>
      <c r="E43" s="9">
        <f>IF(ISERROR(VLOOKUP(B43,'Race 1'!$G$3:$I$65,3,FALSE)),0,VLOOKUP(B43,'Race 1'!$G$3:$I$65,3,FALSE))</f>
        <v>73</v>
      </c>
      <c r="F43" s="9">
        <f>IF(ISERROR(VLOOKUP($B43,'Race 2'!$G$3:$I$65,3,FALSE)),0,VLOOKUP($B43,'Race 2'!$G$3:$I$65,3,FALSE))</f>
        <v>0</v>
      </c>
      <c r="G43" s="9">
        <f>IF(ISERROR(VLOOKUP($B43,'Race 3'!$G$3:$I$65,3,FALSE)),0,VLOOKUP($B43,'Race 3'!$G$3:$I$65,3,FALSE))</f>
        <v>75</v>
      </c>
      <c r="H43" s="9">
        <f>IF(ISERROR(VLOOKUP($B43,'Race 4'!$G$3:$I$65,3,FALSE)),0,VLOOKUP($B43,'Race 4'!$G$3:$I$65,3,FALSE))</f>
        <v>0</v>
      </c>
      <c r="I43" s="8">
        <f>IF(ISERROR(VLOOKUP($B43,'Race 5'!$G$3:$I$65,3,FALSE)),0,VLOOKUP($B43,'Race 5'!$G$3:$I$65,3,FALSE))</f>
        <v>0</v>
      </c>
      <c r="J43" s="8">
        <f>IF(ISERROR(VLOOKUP($B43,'Race 6'!$G$3:$I$65,3,FALSE)),0,VLOOKUP($B43,'Race 6'!$G$3:$I$65,3,FALSE))</f>
        <v>0</v>
      </c>
      <c r="K43" s="8">
        <f>IF(ISERROR(VLOOKUP($B43,'Race 7'!$G$3:$I$56,3,FALSE)),0,VLOOKUP($B43,'Race 7'!$G$3:$I$56,3,FALSE))</f>
        <v>0</v>
      </c>
      <c r="L43" s="8">
        <f>IF(ISERROR(VLOOKUP($B43,'Race 8'!$G$3:$I$64,3,FALSE)),0,VLOOKUP($B43,'Race 8'!$G$3:$I$64,3,FALSE))</f>
        <v>0</v>
      </c>
      <c r="M43" s="8">
        <f>IF(ISERROR(VLOOKUP($B43,'Race 9'!$G$3:$I$60,3,FALSE)),0,VLOOKUP($B43,'Race 9'!$G$3:$I$60,3,FALSE))</f>
        <v>0</v>
      </c>
      <c r="N43" s="8">
        <f>IF(ISERROR(VLOOKUP($B43,'Race 10'!$G$3:$I$52,3,FALSE)),0,VLOOKUP($B43,'Race 10'!$G$3:$I$52,3,FALSE))</f>
        <v>0</v>
      </c>
      <c r="O43" s="185"/>
      <c r="P43" s="1">
        <v>3</v>
      </c>
    </row>
    <row r="44" spans="1:16" ht="12.75">
      <c r="A44" s="33">
        <v>12</v>
      </c>
      <c r="B44" s="50" t="s">
        <v>192</v>
      </c>
      <c r="C44" s="33">
        <f t="shared" si="1"/>
        <v>1</v>
      </c>
      <c r="D44" s="33">
        <f>SUM(LARGE(E44:N44,{1,2,3,4,5,6,7}))</f>
        <v>81</v>
      </c>
      <c r="E44" s="34">
        <f>IF(ISERROR(VLOOKUP(B44,'Race 1'!$G$3:$I$65,3,FALSE)),0,VLOOKUP(B44,'Race 1'!$G$3:$I$65,3,FALSE))</f>
        <v>0</v>
      </c>
      <c r="F44" s="34">
        <f>IF(ISERROR(VLOOKUP($B44,'Race 2'!$G$3:$I$65,3,FALSE)),0,VLOOKUP($B44,'Race 2'!$G$3:$I$65,3,FALSE))</f>
        <v>81</v>
      </c>
      <c r="G44" s="34">
        <f>IF(ISERROR(VLOOKUP($B44,'Race 3'!$G$3:$I$65,3,FALSE)),0,VLOOKUP($B44,'Race 3'!$G$3:$I$65,3,FALSE))</f>
        <v>0</v>
      </c>
      <c r="H44" s="34">
        <f>IF(ISERROR(VLOOKUP($B44,'Race 4'!$G$3:$I$65,3,FALSE)),0,VLOOKUP($B44,'Race 4'!$G$3:$I$65,3,FALSE))</f>
        <v>0</v>
      </c>
      <c r="I44" s="33">
        <f>IF(ISERROR(VLOOKUP($B44,'Race 5'!$G$3:$I$65,3,FALSE)),0,VLOOKUP($B44,'Race 5'!$G$3:$I$65,3,FALSE))</f>
        <v>0</v>
      </c>
      <c r="J44" s="33">
        <f>IF(ISERROR(VLOOKUP($B44,'Race 6'!$G$3:$I$65,3,FALSE)),0,VLOOKUP($B44,'Race 6'!$G$3:$I$65,3,FALSE))</f>
        <v>0</v>
      </c>
      <c r="K44" s="33">
        <f>IF(ISERROR(VLOOKUP($B44,'Race 7'!$G$3:$I$56,3,FALSE)),0,VLOOKUP($B44,'Race 7'!$G$3:$I$56,3,FALSE))</f>
        <v>0</v>
      </c>
      <c r="L44" s="33">
        <f>IF(ISERROR(VLOOKUP($B44,'Race 8'!$G$3:$I$64,3,FALSE)),0,VLOOKUP($B44,'Race 8'!$G$3:$I$64,3,FALSE))</f>
        <v>0</v>
      </c>
      <c r="M44" s="33">
        <f>IF(ISERROR(VLOOKUP($B44,'Race 9'!$G$3:$I$60,3,FALSE)),0,VLOOKUP($B44,'Race 9'!$G$3:$I$60,3,FALSE))</f>
        <v>0</v>
      </c>
      <c r="N44" s="33">
        <f>IF(ISERROR(VLOOKUP($B44,'Race 10'!$G$3:$I$52,3,FALSE)),0,VLOOKUP($B44,'Race 10'!$G$3:$I$52,3,FALSE))</f>
        <v>0</v>
      </c>
      <c r="O44" s="189"/>
      <c r="P44" s="1">
        <v>3</v>
      </c>
    </row>
    <row r="45" spans="1:16" ht="12.75">
      <c r="A45" s="36">
        <v>1</v>
      </c>
      <c r="B45" s="48" t="s">
        <v>30</v>
      </c>
      <c r="C45" s="36">
        <f t="shared" si="1"/>
        <v>9</v>
      </c>
      <c r="D45" s="36">
        <f>SUM(LARGE(E45:N45,{1,2,3,4,5,6,7}))</f>
        <v>558</v>
      </c>
      <c r="E45" s="37">
        <f>IF(ISERROR(VLOOKUP(B45,'Race 1'!$G$3:$I$65,3,FALSE)),0,VLOOKUP(B45,'Race 1'!$G$3:$I$65,3,FALSE))</f>
        <v>64</v>
      </c>
      <c r="F45" s="37">
        <f>IF(ISERROR(VLOOKUP($B45,'Race 2'!$G$3:$I$65,3,FALSE)),0,VLOOKUP($B45,'Race 2'!$G$3:$I$65,3,FALSE))</f>
        <v>63</v>
      </c>
      <c r="G45" s="37">
        <f>IF(ISERROR(VLOOKUP($B45,'Race 3'!$G$3:$I$65,3,FALSE)),0,VLOOKUP($B45,'Race 3'!$G$3:$I$65,3,FALSE))</f>
        <v>79</v>
      </c>
      <c r="H45" s="37">
        <f>IF(ISERROR(VLOOKUP($B45,'Race 4'!$G$3:$I$65,3,FALSE)),0,VLOOKUP($B45,'Race 4'!$G$3:$I$65,3,FALSE))</f>
        <v>79</v>
      </c>
      <c r="I45" s="36">
        <f>IF(ISERROR(VLOOKUP($B45,'Race 5'!$G$3:$I$65,3,FALSE)),0,VLOOKUP($B45,'Race 5'!$G$3:$I$65,3,FALSE))</f>
        <v>75</v>
      </c>
      <c r="J45" s="36">
        <f>IF(ISERROR(VLOOKUP($B45,'Race 6'!$G$3:$I$65,3,FALSE)),0,VLOOKUP($B45,'Race 6'!$G$3:$I$65,3,FALSE))</f>
        <v>77</v>
      </c>
      <c r="K45" s="36">
        <f>IF(ISERROR(VLOOKUP($B45,'Race 7'!$G$3:$I$56,3,FALSE)),0,VLOOKUP($B45,'Race 7'!$G$3:$I$56,3,FALSE))</f>
        <v>81</v>
      </c>
      <c r="L45" s="36">
        <f>IF(ISERROR(VLOOKUP($B45,'Race 8'!$G$3:$I$64,3,FALSE)),0,VLOOKUP($B45,'Race 8'!$G$3:$I$64,3,FALSE))</f>
        <v>79</v>
      </c>
      <c r="M45" s="36">
        <f>IF(ISERROR(VLOOKUP($B45,'Race 9'!$G$3:$I$60,3,FALSE)),0,VLOOKUP($B45,'Race 9'!$G$3:$I$60,3,FALSE))</f>
        <v>88</v>
      </c>
      <c r="N45" s="36">
        <f>IF(ISERROR(VLOOKUP($B45,'Race 10'!$G$3:$I$52,3,FALSE)),0,VLOOKUP($B45,'Race 10'!$G$3:$I$52,3,FALSE))</f>
        <v>0</v>
      </c>
      <c r="O45" s="187">
        <v>4</v>
      </c>
      <c r="P45" s="1">
        <v>4</v>
      </c>
    </row>
    <row r="46" spans="1:16" ht="12.75">
      <c r="A46" s="8">
        <v>2</v>
      </c>
      <c r="B46" s="49" t="s">
        <v>193</v>
      </c>
      <c r="C46" s="8">
        <f t="shared" si="1"/>
        <v>9</v>
      </c>
      <c r="D46" s="8">
        <f>SUM(LARGE(E46:N46,{1,2,3,4,5,6,7}))</f>
        <v>558</v>
      </c>
      <c r="E46" s="9">
        <f>IF(ISERROR(VLOOKUP(B46,'Race 1'!$G$3:$I$65,3,FALSE)),0,VLOOKUP(B46,'Race 1'!$G$3:$I$65,3,FALSE))</f>
        <v>0</v>
      </c>
      <c r="F46" s="9">
        <f>IF(ISERROR(VLOOKUP($B46,'Race 2'!$G$3:$I$65,3,FALSE)),0,VLOOKUP($B46,'Race 2'!$G$3:$I$65,3,FALSE))</f>
        <v>75</v>
      </c>
      <c r="G46" s="9">
        <f>IF(ISERROR(VLOOKUP($B46,'Race 3'!$G$3:$I$65,3,FALSE)),0,VLOOKUP($B46,'Race 3'!$G$3:$I$65,3,FALSE))</f>
        <v>78</v>
      </c>
      <c r="H46" s="9">
        <f>IF(ISERROR(VLOOKUP($B46,'Race 4'!$G$3:$I$65,3,FALSE)),0,VLOOKUP($B46,'Race 4'!$G$3:$I$65,3,FALSE))</f>
        <v>80</v>
      </c>
      <c r="I46" s="8">
        <f>IF(ISERROR(VLOOKUP($B46,'Race 5'!$G$3:$I$65,3,FALSE)),0,VLOOKUP($B46,'Race 5'!$G$3:$I$65,3,FALSE))</f>
        <v>74</v>
      </c>
      <c r="J46" s="8">
        <f>IF(ISERROR(VLOOKUP($B46,'Race 6'!$G$3:$I$65,3,FALSE)),0,VLOOKUP($B46,'Race 6'!$G$3:$I$65,3,FALSE))</f>
        <v>78</v>
      </c>
      <c r="K46" s="8">
        <f>IF(ISERROR(VLOOKUP($B46,'Race 7'!$G$3:$I$56,3,FALSE)),0,VLOOKUP($B46,'Race 7'!$G$3:$I$56,3,FALSE))</f>
        <v>77</v>
      </c>
      <c r="L46" s="8">
        <f>IF(ISERROR(VLOOKUP($B46,'Race 8'!$G$3:$I$64,3,FALSE)),0,VLOOKUP($B46,'Race 8'!$G$3:$I$64,3,FALSE))</f>
        <v>78</v>
      </c>
      <c r="M46" s="8">
        <f>IF(ISERROR(VLOOKUP($B46,'Race 9'!$G$3:$I$60,3,FALSE)),0,VLOOKUP($B46,'Race 9'!$G$3:$I$60,3,FALSE))</f>
        <v>86</v>
      </c>
      <c r="N46" s="8">
        <f>IF(ISERROR(VLOOKUP($B46,'Race 10'!$G$3:$I$52,3,FALSE)),0,VLOOKUP($B46,'Race 10'!$G$3:$I$52,3,FALSE))</f>
        <v>81</v>
      </c>
      <c r="O46" s="186"/>
      <c r="P46" s="1">
        <v>4</v>
      </c>
    </row>
    <row r="47" spans="1:16" ht="12.75">
      <c r="A47" s="174">
        <v>3</v>
      </c>
      <c r="B47" s="175" t="s">
        <v>35</v>
      </c>
      <c r="C47" s="174">
        <f t="shared" si="1"/>
        <v>7</v>
      </c>
      <c r="D47" s="174">
        <f>SUM(LARGE(E47:N47,{1,2,3,4,5,6,7}))</f>
        <v>543</v>
      </c>
      <c r="E47" s="176">
        <f>IF(ISERROR(VLOOKUP(B47,'Race 1'!$G$3:$I$65,3,FALSE)),0,VLOOKUP(B47,'Race 1'!$G$3:$I$65,3,FALSE))</f>
        <v>75</v>
      </c>
      <c r="F47" s="176">
        <f>IF(ISERROR(VLOOKUP($B47,'Race 2'!$G$3:$I$65,3,FALSE)),0,VLOOKUP($B47,'Race 2'!$G$3:$I$65,3,FALSE))</f>
        <v>80</v>
      </c>
      <c r="G47" s="176">
        <f>IF(ISERROR(VLOOKUP($B47,'Race 3'!$G$3:$I$65,3,FALSE)),0,VLOOKUP($B47,'Race 3'!$G$3:$I$65,3,FALSE))</f>
        <v>0</v>
      </c>
      <c r="H47" s="176">
        <f>IF(ISERROR(VLOOKUP($B47,'Race 4'!$G$3:$I$65,3,FALSE)),0,VLOOKUP($B47,'Race 4'!$G$3:$I$65,3,FALSE))</f>
        <v>76</v>
      </c>
      <c r="I47" s="174">
        <f>IF(ISERROR(VLOOKUP($B47,'Race 5'!$G$3:$I$65,3,FALSE)),0,VLOOKUP($B47,'Race 5'!$G$3:$I$65,3,FALSE))</f>
        <v>0</v>
      </c>
      <c r="J47" s="174">
        <f>IF(ISERROR(VLOOKUP($B47,'Race 6'!$G$3:$I$65,3,FALSE)),0,VLOOKUP($B47,'Race 6'!$G$3:$I$65,3,FALSE))</f>
        <v>75</v>
      </c>
      <c r="K47" s="174">
        <f>IF(ISERROR(VLOOKUP($B47,'Race 7'!$G$3:$I$56,3,FALSE)),0,VLOOKUP($B47,'Race 7'!$G$3:$I$56,3,FALSE))</f>
        <v>75</v>
      </c>
      <c r="L47" s="174">
        <f>IF(ISERROR(VLOOKUP($B47,'Race 8'!$G$3:$I$64,3,FALSE)),0,VLOOKUP($B47,'Race 8'!$G$3:$I$64,3,FALSE))</f>
        <v>80</v>
      </c>
      <c r="M47" s="174">
        <f>IF(ISERROR(VLOOKUP($B47,'Race 9'!$G$3:$I$60,3,FALSE)),0,VLOOKUP($B47,'Race 9'!$G$3:$I$60,3,FALSE))</f>
        <v>82</v>
      </c>
      <c r="N47" s="174">
        <f>IF(ISERROR(VLOOKUP($B47,'Race 10'!$G$3:$I$52,3,FALSE)),0,VLOOKUP($B47,'Race 10'!$G$3:$I$52,3,FALSE))</f>
        <v>0</v>
      </c>
      <c r="O47" s="186"/>
      <c r="P47" s="1">
        <v>4</v>
      </c>
    </row>
    <row r="48" spans="1:16" ht="12.75">
      <c r="A48" s="8">
        <v>4</v>
      </c>
      <c r="B48" s="49" t="s">
        <v>71</v>
      </c>
      <c r="C48" s="8">
        <f t="shared" si="1"/>
        <v>10</v>
      </c>
      <c r="D48" s="8">
        <f>SUM(LARGE(E48:N48,{1,2,3,4,5,6,7}))</f>
        <v>530</v>
      </c>
      <c r="E48" s="9">
        <f>IF(ISERROR(VLOOKUP(B48,'Race 1'!$G$3:$I$65,3,FALSE)),0,VLOOKUP(B48,'Race 1'!$G$3:$I$65,3,FALSE))</f>
        <v>70</v>
      </c>
      <c r="F48" s="9">
        <f>IF(ISERROR(VLOOKUP($B48,'Race 2'!$G$3:$I$65,3,FALSE)),0,VLOOKUP($B48,'Race 2'!$G$3:$I$65,3,FALSE))</f>
        <v>73</v>
      </c>
      <c r="G48" s="9">
        <f>IF(ISERROR(VLOOKUP($B48,'Race 3'!$G$3:$I$65,3,FALSE)),0,VLOOKUP($B48,'Race 3'!$G$3:$I$65,3,FALSE))</f>
        <v>73</v>
      </c>
      <c r="H48" s="9">
        <f>IF(ISERROR(VLOOKUP($B48,'Race 4'!$G$3:$I$65,3,FALSE)),0,VLOOKUP($B48,'Race 4'!$G$3:$I$65,3,FALSE))</f>
        <v>75</v>
      </c>
      <c r="I48" s="8">
        <f>IF(ISERROR(VLOOKUP($B48,'Race 5'!$G$3:$I$65,3,FALSE)),0,VLOOKUP($B48,'Race 5'!$G$3:$I$65,3,FALSE))</f>
        <v>70</v>
      </c>
      <c r="J48" s="8">
        <f>IF(ISERROR(VLOOKUP($B48,'Race 6'!$G$3:$I$65,3,FALSE)),0,VLOOKUP($B48,'Race 6'!$G$3:$I$65,3,FALSE))</f>
        <v>76</v>
      </c>
      <c r="K48" s="8">
        <f>IF(ISERROR(VLOOKUP($B48,'Race 7'!$G$3:$I$56,3,FALSE)),0,VLOOKUP($B48,'Race 7'!$G$3:$I$56,3,FALSE))</f>
        <v>79</v>
      </c>
      <c r="L48" s="8">
        <f>IF(ISERROR(VLOOKUP($B48,'Race 8'!$G$3:$I$64,3,FALSE)),0,VLOOKUP($B48,'Race 8'!$G$3:$I$64,3,FALSE))</f>
        <v>71</v>
      </c>
      <c r="M48" s="8">
        <f>IF(ISERROR(VLOOKUP($B48,'Race 9'!$G$3:$I$60,3,FALSE)),0,VLOOKUP($B48,'Race 9'!$G$3:$I$60,3,FALSE))</f>
        <v>83</v>
      </c>
      <c r="N48" s="8">
        <f>IF(ISERROR(VLOOKUP($B48,'Race 10'!$G$3:$I$52,3,FALSE)),0,VLOOKUP($B48,'Race 10'!$G$3:$I$52,3,FALSE))</f>
        <v>58</v>
      </c>
      <c r="O48" s="186"/>
      <c r="P48" s="1">
        <v>4</v>
      </c>
    </row>
    <row r="49" spans="1:16" ht="12.75">
      <c r="A49" s="8">
        <v>5</v>
      </c>
      <c r="B49" s="49" t="s">
        <v>63</v>
      </c>
      <c r="C49" s="8">
        <f t="shared" si="1"/>
        <v>7</v>
      </c>
      <c r="D49" s="8">
        <f>SUM(LARGE(E49:N49,{1,2,3,4,5,6,7}))</f>
        <v>500</v>
      </c>
      <c r="E49" s="9">
        <f>IF(ISERROR(VLOOKUP(B49,'Race 1'!$G$3:$I$65,3,FALSE)),0,VLOOKUP(B49,'Race 1'!$G$3:$I$65,3,FALSE))</f>
        <v>56</v>
      </c>
      <c r="F49" s="9">
        <f>IF(ISERROR(VLOOKUP($B49,'Race 2'!$G$3:$I$65,3,FALSE)),0,VLOOKUP($B49,'Race 2'!$G$3:$I$65,3,FALSE))</f>
        <v>0</v>
      </c>
      <c r="G49" s="9">
        <f>IF(ISERROR(VLOOKUP($B49,'Race 3'!$G$3:$I$65,3,FALSE)),0,VLOOKUP($B49,'Race 3'!$G$3:$I$65,3,FALSE))</f>
        <v>72</v>
      </c>
      <c r="H49" s="9">
        <f>IF(ISERROR(VLOOKUP($B49,'Race 4'!$G$3:$I$65,3,FALSE)),0,VLOOKUP($B49,'Race 4'!$G$3:$I$65,3,FALSE))</f>
        <v>74</v>
      </c>
      <c r="I49" s="8">
        <f>IF(ISERROR(VLOOKUP($B49,'Race 5'!$G$3:$I$65,3,FALSE)),0,VLOOKUP($B49,'Race 5'!$G$3:$I$65,3,FALSE))</f>
        <v>68</v>
      </c>
      <c r="J49" s="8">
        <f>IF(ISERROR(VLOOKUP($B49,'Race 6'!$G$3:$I$65,3,FALSE)),0,VLOOKUP($B49,'Race 6'!$G$3:$I$65,3,FALSE))</f>
        <v>0</v>
      </c>
      <c r="K49" s="8">
        <f>IF(ISERROR(VLOOKUP($B49,'Race 7'!$G$3:$I$56,3,FALSE)),0,VLOOKUP($B49,'Race 7'!$G$3:$I$56,3,FALSE))</f>
        <v>74</v>
      </c>
      <c r="L49" s="8">
        <f>IF(ISERROR(VLOOKUP($B49,'Race 8'!$G$3:$I$64,3,FALSE)),0,VLOOKUP($B49,'Race 8'!$G$3:$I$64,3,FALSE))</f>
        <v>75</v>
      </c>
      <c r="M49" s="8">
        <f>IF(ISERROR(VLOOKUP($B49,'Race 9'!$G$3:$I$60,3,FALSE)),0,VLOOKUP($B49,'Race 9'!$G$3:$I$60,3,FALSE))</f>
        <v>81</v>
      </c>
      <c r="N49" s="8">
        <f>IF(ISERROR(VLOOKUP($B49,'Race 10'!$G$3:$I$52,3,FALSE)),0,VLOOKUP($B49,'Race 10'!$G$3:$I$52,3,FALSE))</f>
        <v>0</v>
      </c>
      <c r="O49" s="186"/>
      <c r="P49" s="1">
        <v>4</v>
      </c>
    </row>
    <row r="50" spans="1:16" ht="12.75">
      <c r="A50" s="8">
        <v>6</v>
      </c>
      <c r="B50" s="49" t="s">
        <v>42</v>
      </c>
      <c r="C50" s="8">
        <f t="shared" si="1"/>
        <v>9</v>
      </c>
      <c r="D50" s="8">
        <f>SUM(LARGE(E50:N50,{1,2,3,4,5,6,7}))</f>
        <v>496</v>
      </c>
      <c r="E50" s="9">
        <f>IF(ISERROR(VLOOKUP(B50,'Race 1'!$G$3:$I$65,3,FALSE)),0,VLOOKUP(B50,'Race 1'!$G$3:$I$65,3,FALSE))</f>
        <v>49</v>
      </c>
      <c r="F50" s="9">
        <f>IF(ISERROR(VLOOKUP($B50,'Race 2'!$G$3:$I$65,3,FALSE)),0,VLOOKUP($B50,'Race 2'!$G$3:$I$65,3,FALSE))</f>
        <v>67</v>
      </c>
      <c r="G50" s="9">
        <f>IF(ISERROR(VLOOKUP($B50,'Race 3'!$G$3:$I$65,3,FALSE)),0,VLOOKUP($B50,'Race 3'!$G$3:$I$65,3,FALSE))</f>
        <v>69</v>
      </c>
      <c r="H50" s="9">
        <f>IF(ISERROR(VLOOKUP($B50,'Race 4'!$G$3:$I$65,3,FALSE)),0,VLOOKUP($B50,'Race 4'!$G$3:$I$65,3,FALSE))</f>
        <v>73</v>
      </c>
      <c r="I50" s="8">
        <f>IF(ISERROR(VLOOKUP($B50,'Race 5'!$G$3:$I$65,3,FALSE)),0,VLOOKUP($B50,'Race 5'!$G$3:$I$65,3,FALSE))</f>
        <v>64</v>
      </c>
      <c r="J50" s="8">
        <f>IF(ISERROR(VLOOKUP($B50,'Race 6'!$G$3:$I$65,3,FALSE)),0,VLOOKUP($B50,'Race 6'!$G$3:$I$65,3,FALSE))</f>
        <v>70</v>
      </c>
      <c r="K50" s="8">
        <f>IF(ISERROR(VLOOKUP($B50,'Race 7'!$G$3:$I$56,3,FALSE)),0,VLOOKUP($B50,'Race 7'!$G$3:$I$56,3,FALSE))</f>
        <v>71</v>
      </c>
      <c r="L50" s="8">
        <f>IF(ISERROR(VLOOKUP($B50,'Race 8'!$G$3:$I$64,3,FALSE)),0,VLOOKUP($B50,'Race 8'!$G$3:$I$64,3,FALSE))</f>
        <v>70</v>
      </c>
      <c r="M50" s="8">
        <f>IF(ISERROR(VLOOKUP($B50,'Race 9'!$G$3:$I$60,3,FALSE)),0,VLOOKUP($B50,'Race 9'!$G$3:$I$60,3,FALSE))</f>
        <v>0</v>
      </c>
      <c r="N50" s="8">
        <f>IF(ISERROR(VLOOKUP($B50,'Race 10'!$G$3:$I$52,3,FALSE)),0,VLOOKUP($B50,'Race 10'!$G$3:$I$52,3,FALSE))</f>
        <v>76</v>
      </c>
      <c r="O50" s="186"/>
      <c r="P50" s="1">
        <v>4</v>
      </c>
    </row>
    <row r="51" spans="1:16" ht="12.75">
      <c r="A51" s="8">
        <v>7</v>
      </c>
      <c r="B51" s="49" t="s">
        <v>8</v>
      </c>
      <c r="C51" s="8">
        <f t="shared" si="1"/>
        <v>10</v>
      </c>
      <c r="D51" s="8">
        <f>SUM(LARGE(E51:N51,{1,2,3,4,5,6,7}))</f>
        <v>491</v>
      </c>
      <c r="E51" s="9">
        <f>IF(ISERROR(VLOOKUP(B51,'Race 1'!$G$3:$I$65,3,FALSE)),0,VLOOKUP(B51,'Race 1'!$G$3:$I$65,3,FALSE))</f>
        <v>62</v>
      </c>
      <c r="F51" s="9">
        <f>IF(ISERROR(VLOOKUP($B51,'Race 2'!$G$3:$I$65,3,FALSE)),0,VLOOKUP($B51,'Race 2'!$G$3:$I$65,3,FALSE))</f>
        <v>69</v>
      </c>
      <c r="G51" s="9">
        <f>IF(ISERROR(VLOOKUP($B51,'Race 3'!$G$3:$I$65,3,FALSE)),0,VLOOKUP($B51,'Race 3'!$G$3:$I$65,3,FALSE))</f>
        <v>71</v>
      </c>
      <c r="H51" s="9">
        <f>IF(ISERROR(VLOOKUP($B51,'Race 4'!$G$3:$I$65,3,FALSE)),0,VLOOKUP($B51,'Race 4'!$G$3:$I$65,3,FALSE))</f>
        <v>69</v>
      </c>
      <c r="I51" s="8">
        <f>IF(ISERROR(VLOOKUP($B51,'Race 5'!$G$3:$I$65,3,FALSE)),0,VLOOKUP($B51,'Race 5'!$G$3:$I$65,3,FALSE))</f>
        <v>63</v>
      </c>
      <c r="J51" s="8">
        <f>IF(ISERROR(VLOOKUP($B51,'Race 6'!$G$3:$I$65,3,FALSE)),0,VLOOKUP($B51,'Race 6'!$G$3:$I$65,3,FALSE))</f>
        <v>61</v>
      </c>
      <c r="K51" s="8">
        <f>IF(ISERROR(VLOOKUP($B51,'Race 7'!$G$3:$I$56,3,FALSE)),0,VLOOKUP($B51,'Race 7'!$G$3:$I$56,3,FALSE))</f>
        <v>68</v>
      </c>
      <c r="L51" s="8">
        <f>IF(ISERROR(VLOOKUP($B51,'Race 8'!$G$3:$I$64,3,FALSE)),0,VLOOKUP($B51,'Race 8'!$G$3:$I$64,3,FALSE))</f>
        <v>58</v>
      </c>
      <c r="M51" s="8">
        <f>IF(ISERROR(VLOOKUP($B51,'Race 9'!$G$3:$I$60,3,FALSE)),0,VLOOKUP($B51,'Race 9'!$G$3:$I$60,3,FALSE))</f>
        <v>77</v>
      </c>
      <c r="N51" s="8">
        <f>IF(ISERROR(VLOOKUP($B51,'Race 10'!$G$3:$I$52,3,FALSE)),0,VLOOKUP($B51,'Race 10'!$G$3:$I$52,3,FALSE))</f>
        <v>74</v>
      </c>
      <c r="O51" s="186"/>
      <c r="P51" s="1">
        <v>4</v>
      </c>
    </row>
    <row r="52" spans="1:16" ht="12.75">
      <c r="A52" s="8">
        <v>8</v>
      </c>
      <c r="B52" s="49" t="s">
        <v>201</v>
      </c>
      <c r="C52" s="8">
        <f t="shared" si="1"/>
        <v>6</v>
      </c>
      <c r="D52" s="8">
        <f>SUM(LARGE(E52:N52,{1,2,3,4,5,6,7}))</f>
        <v>438</v>
      </c>
      <c r="E52" s="9">
        <f>IF(ISERROR(VLOOKUP(B52,'Race 1'!$G$3:$I$65,3,FALSE)),0,VLOOKUP(B52,'Race 1'!$G$3:$I$65,3,FALSE))</f>
        <v>0</v>
      </c>
      <c r="F52" s="9">
        <f>IF(ISERROR(VLOOKUP($B52,'Race 2'!$G$3:$I$65,3,FALSE)),0,VLOOKUP($B52,'Race 2'!$G$3:$I$65,3,FALSE))</f>
        <v>0</v>
      </c>
      <c r="G52" s="9">
        <f>IF(ISERROR(VLOOKUP($B52,'Race 3'!$G$3:$I$65,3,FALSE)),0,VLOOKUP($B52,'Race 3'!$G$3:$I$65,3,FALSE))</f>
        <v>70</v>
      </c>
      <c r="H52" s="9">
        <f>IF(ISERROR(VLOOKUP($B52,'Race 4'!$G$3:$I$65,3,FALSE)),0,VLOOKUP($B52,'Race 4'!$G$3:$I$65,3,FALSE))</f>
        <v>78</v>
      </c>
      <c r="I52" s="8">
        <f>IF(ISERROR(VLOOKUP($B52,'Race 5'!$G$3:$I$65,3,FALSE)),0,VLOOKUP($B52,'Race 5'!$G$3:$I$65,3,FALSE))</f>
        <v>0</v>
      </c>
      <c r="J52" s="8">
        <f>IF(ISERROR(VLOOKUP($B52,'Race 6'!$G$3:$I$65,3,FALSE)),0,VLOOKUP($B52,'Race 6'!$G$3:$I$65,3,FALSE))</f>
        <v>73</v>
      </c>
      <c r="K52" s="8">
        <f>IF(ISERROR(VLOOKUP($B52,'Race 7'!$G$3:$I$56,3,FALSE)),0,VLOOKUP($B52,'Race 7'!$G$3:$I$56,3,FALSE))</f>
        <v>73</v>
      </c>
      <c r="L52" s="8">
        <f>IF(ISERROR(VLOOKUP($B52,'Race 8'!$G$3:$I$64,3,FALSE)),0,VLOOKUP($B52,'Race 8'!$G$3:$I$64,3,FALSE))</f>
        <v>67</v>
      </c>
      <c r="M52" s="8">
        <f>IF(ISERROR(VLOOKUP($B52,'Race 9'!$G$3:$I$60,3,FALSE)),0,VLOOKUP($B52,'Race 9'!$G$3:$I$60,3,FALSE))</f>
        <v>0</v>
      </c>
      <c r="N52" s="8">
        <f>IF(ISERROR(VLOOKUP($B52,'Race 10'!$G$3:$I$52,3,FALSE)),0,VLOOKUP($B52,'Race 10'!$G$3:$I$52,3,FALSE))</f>
        <v>77</v>
      </c>
      <c r="O52" s="186"/>
      <c r="P52" s="1">
        <v>4</v>
      </c>
    </row>
    <row r="53" spans="1:16" ht="12.75">
      <c r="A53" s="8">
        <v>9</v>
      </c>
      <c r="B53" s="49" t="s">
        <v>68</v>
      </c>
      <c r="C53" s="8">
        <f t="shared" si="1"/>
        <v>6</v>
      </c>
      <c r="D53" s="8">
        <f>SUM(LARGE(E53:N53,{1,2,3,4,5,6,7}))</f>
        <v>430</v>
      </c>
      <c r="E53" s="9">
        <f>IF(ISERROR(VLOOKUP(B53,'Race 1'!$G$3:$I$65,3,FALSE)),0,VLOOKUP(B53,'Race 1'!$G$3:$I$65,3,FALSE))</f>
        <v>68</v>
      </c>
      <c r="F53" s="9">
        <f>IF(ISERROR(VLOOKUP($B53,'Race 2'!$G$3:$I$65,3,FALSE)),0,VLOOKUP($B53,'Race 2'!$G$3:$I$65,3,FALSE))</f>
        <v>70</v>
      </c>
      <c r="G53" s="9">
        <f>IF(ISERROR(VLOOKUP($B53,'Race 3'!$G$3:$I$65,3,FALSE)),0,VLOOKUP($B53,'Race 3'!$G$3:$I$65,3,FALSE))</f>
        <v>0</v>
      </c>
      <c r="H53" s="9">
        <f>IF(ISERROR(VLOOKUP($B53,'Race 4'!$G$3:$I$65,3,FALSE)),0,VLOOKUP($B53,'Race 4'!$G$3:$I$65,3,FALSE))</f>
        <v>0</v>
      </c>
      <c r="I53" s="8">
        <f>IF(ISERROR(VLOOKUP($B53,'Race 5'!$G$3:$I$65,3,FALSE)),0,VLOOKUP($B53,'Race 5'!$G$3:$I$65,3,FALSE))</f>
        <v>71</v>
      </c>
      <c r="J53" s="8">
        <f>IF(ISERROR(VLOOKUP($B53,'Race 6'!$G$3:$I$65,3,FALSE)),0,VLOOKUP($B53,'Race 6'!$G$3:$I$65,3,FALSE))</f>
        <v>74</v>
      </c>
      <c r="K53" s="8">
        <f>IF(ISERROR(VLOOKUP($B53,'Race 7'!$G$3:$I$56,3,FALSE)),0,VLOOKUP($B53,'Race 7'!$G$3:$I$56,3,FALSE))</f>
        <v>0</v>
      </c>
      <c r="L53" s="8">
        <f>IF(ISERROR(VLOOKUP($B53,'Race 8'!$G$3:$I$64,3,FALSE)),0,VLOOKUP($B53,'Race 8'!$G$3:$I$64,3,FALSE))</f>
        <v>68</v>
      </c>
      <c r="M53" s="8">
        <f>IF(ISERROR(VLOOKUP($B53,'Race 9'!$G$3:$I$60,3,FALSE)),0,VLOOKUP($B53,'Race 9'!$G$3:$I$60,3,FALSE))</f>
        <v>0</v>
      </c>
      <c r="N53" s="8">
        <f>IF(ISERROR(VLOOKUP($B53,'Race 10'!$G$3:$I$52,3,FALSE)),0,VLOOKUP($B53,'Race 10'!$G$3:$I$52,3,FALSE))</f>
        <v>79</v>
      </c>
      <c r="O53" s="186"/>
      <c r="P53" s="1">
        <v>4</v>
      </c>
    </row>
    <row r="54" spans="1:16" ht="12.75">
      <c r="A54" s="8">
        <v>10</v>
      </c>
      <c r="B54" s="49" t="s">
        <v>25</v>
      </c>
      <c r="C54" s="8">
        <f t="shared" si="1"/>
        <v>6</v>
      </c>
      <c r="D54" s="8">
        <f>SUM(LARGE(E54:N54,{1,2,3,4,5,6,7}))</f>
        <v>389</v>
      </c>
      <c r="E54" s="9">
        <f>IF(ISERROR(VLOOKUP(B54,'Race 1'!$G$3:$I$65,3,FALSE)),0,VLOOKUP(B54,'Race 1'!$G$3:$I$65,3,FALSE))</f>
        <v>63</v>
      </c>
      <c r="F54" s="9">
        <f>IF(ISERROR(VLOOKUP($B54,'Race 2'!$G$3:$I$65,3,FALSE)),0,VLOOKUP($B54,'Race 2'!$G$3:$I$65,3,FALSE))</f>
        <v>64</v>
      </c>
      <c r="G54" s="9">
        <f>IF(ISERROR(VLOOKUP($B54,'Race 3'!$G$3:$I$65,3,FALSE)),0,VLOOKUP($B54,'Race 3'!$G$3:$I$65,3,FALSE))</f>
        <v>60</v>
      </c>
      <c r="H54" s="9">
        <f>IF(ISERROR(VLOOKUP($B54,'Race 4'!$G$3:$I$65,3,FALSE)),0,VLOOKUP($B54,'Race 4'!$G$3:$I$65,3,FALSE))</f>
        <v>0</v>
      </c>
      <c r="I54" s="8">
        <f>IF(ISERROR(VLOOKUP($B54,'Race 5'!$G$3:$I$65,3,FALSE)),0,VLOOKUP($B54,'Race 5'!$G$3:$I$65,3,FALSE))</f>
        <v>62</v>
      </c>
      <c r="J54" s="8">
        <f>IF(ISERROR(VLOOKUP($B54,'Race 6'!$G$3:$I$65,3,FALSE)),0,VLOOKUP($B54,'Race 6'!$G$3:$I$65,3,FALSE))</f>
        <v>0</v>
      </c>
      <c r="K54" s="8">
        <f>IF(ISERROR(VLOOKUP($B54,'Race 7'!$G$3:$I$56,3,FALSE)),0,VLOOKUP($B54,'Race 7'!$G$3:$I$56,3,FALSE))</f>
        <v>65</v>
      </c>
      <c r="L54" s="8">
        <f>IF(ISERROR(VLOOKUP($B54,'Race 8'!$G$3:$I$64,3,FALSE)),0,VLOOKUP($B54,'Race 8'!$G$3:$I$64,3,FALSE))</f>
        <v>0</v>
      </c>
      <c r="M54" s="8">
        <f>IF(ISERROR(VLOOKUP($B54,'Race 9'!$G$3:$I$60,3,FALSE)),0,VLOOKUP($B54,'Race 9'!$G$3:$I$60,3,FALSE))</f>
        <v>0</v>
      </c>
      <c r="N54" s="8">
        <f>IF(ISERROR(VLOOKUP($B54,'Race 10'!$G$3:$I$52,3,FALSE)),0,VLOOKUP($B54,'Race 10'!$G$3:$I$52,3,FALSE))</f>
        <v>75</v>
      </c>
      <c r="O54" s="186"/>
      <c r="P54" s="1">
        <v>4</v>
      </c>
    </row>
    <row r="55" spans="1:16" ht="12.75">
      <c r="A55" s="8">
        <v>11</v>
      </c>
      <c r="B55" s="49" t="s">
        <v>217</v>
      </c>
      <c r="C55" s="8">
        <f t="shared" si="1"/>
        <v>5</v>
      </c>
      <c r="D55" s="8">
        <f>SUM(LARGE(E55:N55,{1,2,3,4,5,6,7}))</f>
        <v>337</v>
      </c>
      <c r="E55" s="9">
        <f>IF(ISERROR(VLOOKUP(B55,'Race 1'!$G$3:$I$65,3,FALSE)),0,VLOOKUP(B55,'Race 1'!$G$3:$I$65,3,FALSE))</f>
        <v>0</v>
      </c>
      <c r="F55" s="9">
        <f>IF(ISERROR(VLOOKUP($B55,'Race 2'!$G$3:$I$65,3,FALSE)),0,VLOOKUP($B55,'Race 2'!$G$3:$I$65,3,FALSE))</f>
        <v>0</v>
      </c>
      <c r="G55" s="9">
        <f>IF(ISERROR(VLOOKUP($B55,'Race 3'!$G$3:$I$65,3,FALSE)),0,VLOOKUP($B55,'Race 3'!$G$3:$I$65,3,FALSE))</f>
        <v>0</v>
      </c>
      <c r="H55" s="9">
        <f>IF(ISERROR(VLOOKUP($B55,'Race 4'!$G$3:$I$65,3,FALSE)),0,VLOOKUP($B55,'Race 4'!$G$3:$I$65,3,FALSE))</f>
        <v>72</v>
      </c>
      <c r="I55" s="8">
        <f>IF(ISERROR(VLOOKUP($B55,'Race 5'!$G$3:$I$65,3,FALSE)),0,VLOOKUP($B55,'Race 5'!$G$3:$I$65,3,FALSE))</f>
        <v>66</v>
      </c>
      <c r="J55" s="8">
        <f>IF(ISERROR(VLOOKUP($B55,'Race 6'!$G$3:$I$65,3,FALSE)),0,VLOOKUP($B55,'Race 6'!$G$3:$I$65,3,FALSE))</f>
        <v>67</v>
      </c>
      <c r="K55" s="8">
        <f>IF(ISERROR(VLOOKUP($B55,'Race 7'!$G$3:$I$56,3,FALSE)),0,VLOOKUP($B55,'Race 7'!$G$3:$I$56,3,FALSE))</f>
        <v>0</v>
      </c>
      <c r="L55" s="8">
        <f>IF(ISERROR(VLOOKUP($B55,'Race 8'!$G$3:$I$64,3,FALSE)),0,VLOOKUP($B55,'Race 8'!$G$3:$I$64,3,FALSE))</f>
        <v>59</v>
      </c>
      <c r="M55" s="8">
        <f>IF(ISERROR(VLOOKUP($B55,'Race 9'!$G$3:$I$60,3,FALSE)),0,VLOOKUP($B55,'Race 9'!$G$3:$I$60,3,FALSE))</f>
        <v>0</v>
      </c>
      <c r="N55" s="8">
        <f>IF(ISERROR(VLOOKUP($B55,'Race 10'!$G$3:$I$52,3,FALSE)),0,VLOOKUP($B55,'Race 10'!$G$3:$I$52,3,FALSE))</f>
        <v>73</v>
      </c>
      <c r="O55" s="186"/>
      <c r="P55" s="1">
        <v>4</v>
      </c>
    </row>
    <row r="56" spans="1:16" ht="12.75">
      <c r="A56" s="8">
        <v>12</v>
      </c>
      <c r="B56" s="49" t="s">
        <v>70</v>
      </c>
      <c r="C56" s="8">
        <f t="shared" si="1"/>
        <v>4</v>
      </c>
      <c r="D56" s="8">
        <f>SUM(LARGE(E56:N56,{1,2,3,4,5,6,7}))</f>
        <v>264</v>
      </c>
      <c r="E56" s="9">
        <f>IF(ISERROR(VLOOKUP(B56,'Race 1'!$G$3:$I$65,3,FALSE)),0,VLOOKUP(B56,'Race 1'!$G$3:$I$65,3,FALSE))</f>
        <v>65</v>
      </c>
      <c r="F56" s="9">
        <f>IF(ISERROR(VLOOKUP($B56,'Race 2'!$G$3:$I$65,3,FALSE)),0,VLOOKUP($B56,'Race 2'!$G$3:$I$65,3,FALSE))</f>
        <v>62</v>
      </c>
      <c r="G56" s="9">
        <f>IF(ISERROR(VLOOKUP($B56,'Race 3'!$G$3:$I$65,3,FALSE)),0,VLOOKUP($B56,'Race 3'!$G$3:$I$65,3,FALSE))</f>
        <v>61</v>
      </c>
      <c r="H56" s="9">
        <f>IF(ISERROR(VLOOKUP($B56,'Race 4'!$G$3:$I$65,3,FALSE)),0,VLOOKUP($B56,'Race 4'!$G$3:$I$65,3,FALSE))</f>
        <v>0</v>
      </c>
      <c r="I56" s="8">
        <f>IF(ISERROR(VLOOKUP($B56,'Race 5'!$G$3:$I$65,3,FALSE)),0,VLOOKUP($B56,'Race 5'!$G$3:$I$65,3,FALSE))</f>
        <v>0</v>
      </c>
      <c r="J56" s="8">
        <f>IF(ISERROR(VLOOKUP($B56,'Race 6'!$G$3:$I$65,3,FALSE)),0,VLOOKUP($B56,'Race 6'!$G$3:$I$65,3,FALSE))</f>
        <v>0</v>
      </c>
      <c r="K56" s="8">
        <f>IF(ISERROR(VLOOKUP($B56,'Race 7'!$G$3:$I$56,3,FALSE)),0,VLOOKUP($B56,'Race 7'!$G$3:$I$56,3,FALSE))</f>
        <v>0</v>
      </c>
      <c r="L56" s="8">
        <f>IF(ISERROR(VLOOKUP($B56,'Race 8'!$G$3:$I$64,3,FALSE)),0,VLOOKUP($B56,'Race 8'!$G$3:$I$64,3,FALSE))</f>
        <v>0</v>
      </c>
      <c r="M56" s="8">
        <f>IF(ISERROR(VLOOKUP($B56,'Race 9'!$G$3:$I$60,3,FALSE)),0,VLOOKUP($B56,'Race 9'!$G$3:$I$60,3,FALSE))</f>
        <v>76</v>
      </c>
      <c r="N56" s="8">
        <f>IF(ISERROR(VLOOKUP($B56,'Race 10'!$G$3:$I$52,3,FALSE)),0,VLOOKUP($B56,'Race 10'!$G$3:$I$52,3,FALSE))</f>
        <v>0</v>
      </c>
      <c r="O56" s="186"/>
      <c r="P56" s="1">
        <v>4</v>
      </c>
    </row>
    <row r="57" spans="1:16" ht="12.75">
      <c r="A57" s="8">
        <v>13</v>
      </c>
      <c r="B57" s="49" t="s">
        <v>226</v>
      </c>
      <c r="C57" s="8">
        <f t="shared" si="1"/>
        <v>3</v>
      </c>
      <c r="D57" s="8">
        <f>SUM(LARGE(E57:N57,{1,2,3,4,5,6,7}))</f>
        <v>217</v>
      </c>
      <c r="E57" s="9">
        <f>IF(ISERROR(VLOOKUP(B57,'Race 1'!$G$3:$I$65,3,FALSE)),0,VLOOKUP(B57,'Race 1'!$G$3:$I$65,3,FALSE))</f>
        <v>0</v>
      </c>
      <c r="F57" s="9">
        <f>IF(ISERROR(VLOOKUP($B57,'Race 2'!$G$3:$I$65,3,FALSE)),0,VLOOKUP($B57,'Race 2'!$G$3:$I$65,3,FALSE))</f>
        <v>0</v>
      </c>
      <c r="G57" s="9">
        <f>IF(ISERROR(VLOOKUP($B57,'Race 3'!$G$3:$I$65,3,FALSE)),0,VLOOKUP($B57,'Race 3'!$G$3:$I$65,3,FALSE))</f>
        <v>0</v>
      </c>
      <c r="H57" s="9">
        <f>IF(ISERROR(VLOOKUP($B57,'Race 4'!$G$3:$I$65,3,FALSE)),0,VLOOKUP($B57,'Race 4'!$G$3:$I$65,3,FALSE))</f>
        <v>0</v>
      </c>
      <c r="I57" s="150" t="str">
        <f>IF(ISERROR(VLOOKUP($B57,'Race 5'!$G$3:$I$65,3,FALSE)),0,VLOOKUP($B57,'Race 5'!$G$3:$I$65,3,FALSE))</f>
        <v>guest</v>
      </c>
      <c r="J57" s="8">
        <f>IF(ISERROR(VLOOKUP($B57,'Race 6'!$G$3:$I$65,3,FALSE)),0,VLOOKUP($B57,'Race 6'!$G$3:$I$65,3,FALSE))</f>
        <v>72</v>
      </c>
      <c r="K57" s="8">
        <f>IF(ISERROR(VLOOKUP($B57,'Race 7'!$G$3:$I$56,3,FALSE)),0,VLOOKUP($B57,'Race 7'!$G$3:$I$56,3,FALSE))</f>
        <v>72</v>
      </c>
      <c r="L57" s="8">
        <f>IF(ISERROR(VLOOKUP($B57,'Race 8'!$G$3:$I$64,3,FALSE)),0,VLOOKUP($B57,'Race 8'!$G$3:$I$64,3,FALSE))</f>
        <v>73</v>
      </c>
      <c r="M57" s="8">
        <f>IF(ISERROR(VLOOKUP($B57,'Race 9'!$G$3:$I$60,3,FALSE)),0,VLOOKUP($B57,'Race 9'!$G$3:$I$60,3,FALSE))</f>
        <v>0</v>
      </c>
      <c r="N57" s="8">
        <f>IF(ISERROR(VLOOKUP($B57,'Race 10'!$G$3:$I$52,3,FALSE)),0,VLOOKUP($B57,'Race 10'!$G$3:$I$52,3,FALSE))</f>
        <v>0</v>
      </c>
      <c r="O57" s="186"/>
      <c r="P57" s="1">
        <v>4</v>
      </c>
    </row>
    <row r="58" spans="1:16" ht="12.75">
      <c r="A58" s="8">
        <v>14</v>
      </c>
      <c r="B58" s="49" t="s">
        <v>76</v>
      </c>
      <c r="C58" s="8">
        <f t="shared" si="1"/>
        <v>2</v>
      </c>
      <c r="D58" s="8">
        <f>SUM(LARGE(E58:N58,{1,2,3,4,5,6,7}))</f>
        <v>153</v>
      </c>
      <c r="E58" s="9">
        <f>IF(ISERROR(VLOOKUP(B58,'Race 1'!$G$3:$I$65,3,FALSE)),0,VLOOKUP(B58,'Race 1'!$G$3:$I$65,3,FALSE))</f>
        <v>76</v>
      </c>
      <c r="F58" s="9">
        <f>IF(ISERROR(VLOOKUP($B58,'Race 2'!$G$3:$I$65,3,FALSE)),0,VLOOKUP($B58,'Race 2'!$G$3:$I$65,3,FALSE))</f>
        <v>77</v>
      </c>
      <c r="G58" s="9">
        <f>IF(ISERROR(VLOOKUP($B58,'Race 3'!$G$3:$I$65,3,FALSE)),0,VLOOKUP($B58,'Race 3'!$G$3:$I$65,3,FALSE))</f>
        <v>0</v>
      </c>
      <c r="H58" s="9">
        <f>IF(ISERROR(VLOOKUP($B58,'Race 4'!$G$3:$I$65,3,FALSE)),0,VLOOKUP($B58,'Race 4'!$G$3:$I$65,3,FALSE))</f>
        <v>0</v>
      </c>
      <c r="I58" s="8">
        <f>IF(ISERROR(VLOOKUP($B58,'Race 5'!$G$3:$I$65,3,FALSE)),0,VLOOKUP($B58,'Race 5'!$G$3:$I$65,3,FALSE))</f>
        <v>0</v>
      </c>
      <c r="J58" s="8">
        <f>IF(ISERROR(VLOOKUP($B58,'Race 6'!$G$3:$I$65,3,FALSE)),0,VLOOKUP($B58,'Race 6'!$G$3:$I$65,3,FALSE))</f>
        <v>0</v>
      </c>
      <c r="K58" s="8">
        <f>IF(ISERROR(VLOOKUP($B58,'Race 7'!$G$3:$I$56,3,FALSE)),0,VLOOKUP($B58,'Race 7'!$G$3:$I$56,3,FALSE))</f>
        <v>0</v>
      </c>
      <c r="L58" s="8">
        <f>IF(ISERROR(VLOOKUP($B58,'Race 8'!$G$3:$I$64,3,FALSE)),0,VLOOKUP($B58,'Race 8'!$G$3:$I$64,3,FALSE))</f>
        <v>0</v>
      </c>
      <c r="M58" s="8">
        <f>IF(ISERROR(VLOOKUP($B58,'Race 9'!$G$3:$I$60,3,FALSE)),0,VLOOKUP($B58,'Race 9'!$G$3:$I$60,3,FALSE))</f>
        <v>0</v>
      </c>
      <c r="N58" s="8">
        <f>IF(ISERROR(VLOOKUP($B58,'Race 10'!$G$3:$I$52,3,FALSE)),0,VLOOKUP($B58,'Race 10'!$G$3:$I$52,3,FALSE))</f>
        <v>0</v>
      </c>
      <c r="O58" s="186"/>
      <c r="P58" s="1">
        <v>4</v>
      </c>
    </row>
    <row r="59" spans="1:16" ht="12.75">
      <c r="A59" s="8">
        <v>15</v>
      </c>
      <c r="B59" s="49" t="s">
        <v>230</v>
      </c>
      <c r="C59" s="8">
        <f t="shared" si="1"/>
        <v>1</v>
      </c>
      <c r="D59" s="8">
        <f>SUM(LARGE(E59:N59,{1,2,3,4,5,6,7}))</f>
        <v>74</v>
      </c>
      <c r="E59" s="9">
        <f>IF(ISERROR(VLOOKUP(B59,'Race 1'!$G$3:$I$65,3,FALSE)),0,VLOOKUP(B59,'Race 1'!$G$3:$I$65,3,FALSE))</f>
        <v>0</v>
      </c>
      <c r="F59" s="9">
        <f>IF(ISERROR(VLOOKUP($B59,'Race 2'!$G$3:$I$65,3,FALSE)),0,VLOOKUP($B59,'Race 2'!$G$3:$I$65,3,FALSE))</f>
        <v>0</v>
      </c>
      <c r="G59" s="9">
        <f>IF(ISERROR(VLOOKUP($B59,'Race 3'!$G$3:$I$65,3,FALSE)),0,VLOOKUP($B59,'Race 3'!$G$3:$I$65,3,FALSE))</f>
        <v>0</v>
      </c>
      <c r="H59" s="9">
        <f>IF(ISERROR(VLOOKUP($B59,'Race 4'!$G$3:$I$65,3,FALSE)),0,VLOOKUP($B59,'Race 4'!$G$3:$I$65,3,FALSE))</f>
        <v>0</v>
      </c>
      <c r="I59" s="150">
        <f>IF(ISERROR(VLOOKUP($B59,'Race 5'!$G$3:$I$65,3,FALSE)),0,VLOOKUP($B59,'Race 5'!$G$3:$I$65,3,FALSE))</f>
        <v>0</v>
      </c>
      <c r="J59" s="150" t="str">
        <f>IF(ISERROR(VLOOKUP($B59,'Race 6'!$G$3:$I$65,3,FALSE)),0,VLOOKUP($B59,'Race 6'!$G$3:$I$65,3,FALSE))</f>
        <v>guest</v>
      </c>
      <c r="K59" s="8">
        <f>IF(ISERROR(VLOOKUP($B59,'Race 7'!$G$3:$I$56,3,FALSE)),0,VLOOKUP($B59,'Race 7'!$G$3:$I$56,3,FALSE))</f>
        <v>0</v>
      </c>
      <c r="L59" s="8">
        <f>IF(ISERROR(VLOOKUP($B59,'Race 8'!$G$3:$I$64,3,FALSE)),0,VLOOKUP($B59,'Race 8'!$G$3:$I$64,3,FALSE))</f>
        <v>74</v>
      </c>
      <c r="M59" s="8">
        <f>IF(ISERROR(VLOOKUP($B59,'Race 9'!$G$3:$I$60,3,FALSE)),0,VLOOKUP($B59,'Race 9'!$G$3:$I$60,3,FALSE))</f>
        <v>0</v>
      </c>
      <c r="N59" s="8">
        <f>IF(ISERROR(VLOOKUP($B59,'Race 10'!$G$3:$I$52,3,FALSE)),0,VLOOKUP($B59,'Race 10'!$G$3:$I$52,3,FALSE))</f>
        <v>0</v>
      </c>
      <c r="O59" s="186"/>
      <c r="P59" s="1">
        <v>4</v>
      </c>
    </row>
    <row r="60" spans="1:16" ht="12.75">
      <c r="A60" s="8">
        <v>16</v>
      </c>
      <c r="B60" s="49" t="s">
        <v>27</v>
      </c>
      <c r="C60" s="8">
        <f t="shared" si="1"/>
        <v>1</v>
      </c>
      <c r="D60" s="8">
        <f>SUM(LARGE(E60:N60,{1,2,3,4,5,6,7}))</f>
        <v>67</v>
      </c>
      <c r="E60" s="9">
        <f>IF(ISERROR(VLOOKUP(B60,'Race 1'!$G$3:$I$65,3,FALSE)),0,VLOOKUP(B60,'Race 1'!$G$3:$I$65,3,FALSE))</f>
        <v>67</v>
      </c>
      <c r="F60" s="9">
        <f>IF(ISERROR(VLOOKUP($B60,'Race 2'!$G$3:$I$65,3,FALSE)),0,VLOOKUP($B60,'Race 2'!$G$3:$I$65,3,FALSE))</f>
        <v>0</v>
      </c>
      <c r="G60" s="9">
        <f>IF(ISERROR(VLOOKUP($B60,'Race 3'!$G$3:$I$65,3,FALSE)),0,VLOOKUP($B60,'Race 3'!$G$3:$I$65,3,FALSE))</f>
        <v>0</v>
      </c>
      <c r="H60" s="9">
        <f>IF(ISERROR(VLOOKUP($B60,'Race 4'!$G$3:$I$65,3,FALSE)),0,VLOOKUP($B60,'Race 4'!$G$3:$I$65,3,FALSE))</f>
        <v>0</v>
      </c>
      <c r="I60" s="8">
        <f>IF(ISERROR(VLOOKUP($B60,'Race 5'!$G$3:$I$65,3,FALSE)),0,VLOOKUP($B60,'Race 5'!$G$3:$I$65,3,FALSE))</f>
        <v>0</v>
      </c>
      <c r="J60" s="8">
        <f>IF(ISERROR(VLOOKUP($B60,'Race 6'!$G$3:$I$65,3,FALSE)),0,VLOOKUP($B60,'Race 6'!$G$3:$I$65,3,FALSE))</f>
        <v>0</v>
      </c>
      <c r="K60" s="8">
        <f>IF(ISERROR(VLOOKUP($B60,'Race 7'!$G$3:$I$56,3,FALSE)),0,VLOOKUP($B60,'Race 7'!$G$3:$I$56,3,FALSE))</f>
        <v>0</v>
      </c>
      <c r="L60" s="8">
        <f>IF(ISERROR(VLOOKUP($B60,'Race 8'!$G$3:$I$64,3,FALSE)),0,VLOOKUP($B60,'Race 8'!$G$3:$I$64,3,FALSE))</f>
        <v>0</v>
      </c>
      <c r="M60" s="8">
        <f>IF(ISERROR(VLOOKUP($B60,'Race 9'!$G$3:$I$60,3,FALSE)),0,VLOOKUP($B60,'Race 9'!$G$3:$I$60,3,FALSE))</f>
        <v>0</v>
      </c>
      <c r="N60" s="8">
        <f>IF(ISERROR(VLOOKUP($B60,'Race 10'!$G$3:$I$52,3,FALSE)),0,VLOOKUP($B60,'Race 10'!$G$3:$I$52,3,FALSE))</f>
        <v>0</v>
      </c>
      <c r="O60" s="186"/>
      <c r="P60" s="1">
        <v>4</v>
      </c>
    </row>
    <row r="61" spans="1:16" ht="12.75">
      <c r="A61" s="33">
        <v>17</v>
      </c>
      <c r="B61" s="50" t="s">
        <v>231</v>
      </c>
      <c r="C61" s="33">
        <f t="shared" si="1"/>
        <v>1</v>
      </c>
      <c r="D61" s="33">
        <f>SUM(LARGE(E61:N61,{1,2,3,4,5,6,7}))</f>
        <v>66</v>
      </c>
      <c r="E61" s="34">
        <f>IF(ISERROR(VLOOKUP(B61,'Race 1'!$G$3:$I$65,3,FALSE)),0,VLOOKUP(B61,'Race 1'!$G$3:$I$65,3,FALSE))</f>
        <v>0</v>
      </c>
      <c r="F61" s="34">
        <f>IF(ISERROR(VLOOKUP($B61,'Race 2'!$G$3:$I$65,3,FALSE)),0,VLOOKUP($B61,'Race 2'!$G$3:$I$65,3,FALSE))</f>
        <v>0</v>
      </c>
      <c r="G61" s="34">
        <f>IF(ISERROR(VLOOKUP($B61,'Race 3'!$G$3:$I$65,3,FALSE)),0,VLOOKUP($B61,'Race 3'!$G$3:$I$65,3,FALSE))</f>
        <v>0</v>
      </c>
      <c r="H61" s="34">
        <f>IF(ISERROR(VLOOKUP($B61,'Race 4'!$G$3:$I$65,3,FALSE)),0,VLOOKUP($B61,'Race 4'!$G$3:$I$65,3,FALSE))</f>
        <v>0</v>
      </c>
      <c r="I61" s="33">
        <f>IF(ISERROR(VLOOKUP($B61,'Race 5'!$G$3:$I$65,3,FALSE)),0,VLOOKUP($B61,'Race 5'!$G$3:$I$65,3,FALSE))</f>
        <v>0</v>
      </c>
      <c r="J61" s="33">
        <f>IF(ISERROR(VLOOKUP($B61,'Race 6'!$G$3:$I$65,3,FALSE)),0,VLOOKUP($B61,'Race 6'!$G$3:$I$65,3,FALSE))</f>
        <v>66</v>
      </c>
      <c r="K61" s="33">
        <f>IF(ISERROR(VLOOKUP($B61,'Race 7'!$G$3:$I$56,3,FALSE)),0,VLOOKUP($B61,'Race 7'!$G$3:$I$56,3,FALSE))</f>
        <v>0</v>
      </c>
      <c r="L61" s="33">
        <f>IF(ISERROR(VLOOKUP($B61,'Race 8'!$G$3:$I$64,3,FALSE)),0,VLOOKUP($B61,'Race 8'!$G$3:$I$64,3,FALSE))</f>
        <v>0</v>
      </c>
      <c r="M61" s="33">
        <f>IF(ISERROR(VLOOKUP($B61,'Race 9'!$G$3:$I$60,3,FALSE)),0,VLOOKUP($B61,'Race 9'!$G$3:$I$60,3,FALSE))</f>
        <v>0</v>
      </c>
      <c r="N61" s="33">
        <f>IF(ISERROR(VLOOKUP($B61,'Race 10'!$G$3:$I$52,3,FALSE)),0,VLOOKUP($B61,'Race 10'!$G$3:$I$52,3,FALSE))</f>
        <v>0</v>
      </c>
      <c r="O61" s="188"/>
      <c r="P61" s="1">
        <v>4</v>
      </c>
    </row>
    <row r="62" spans="1:16" ht="12.75">
      <c r="A62" s="36">
        <v>1</v>
      </c>
      <c r="B62" s="48" t="s">
        <v>194</v>
      </c>
      <c r="C62" s="36">
        <f t="shared" si="1"/>
        <v>8</v>
      </c>
      <c r="D62" s="36">
        <f>SUM(LARGE(E62:N62,{1,2,3,4,5,6,7}))</f>
        <v>586</v>
      </c>
      <c r="E62" s="37">
        <f>IF(ISERROR(VLOOKUP(B62,'Race 1'!$G$3:$I$65,3,FALSE)),0,VLOOKUP(B62,'Race 1'!$G$3:$I$65,3,FALSE))</f>
        <v>0</v>
      </c>
      <c r="F62" s="37">
        <f>IF(ISERROR(VLOOKUP($B62,'Race 2'!$G$3:$I$65,3,FALSE)),0,VLOOKUP($B62,'Race 2'!$G$3:$I$65,3,FALSE))</f>
        <v>84</v>
      </c>
      <c r="G62" s="37">
        <f>IF(ISERROR(VLOOKUP($B62,'Race 3'!$G$3:$I$65,3,FALSE)),0,VLOOKUP($B62,'Race 3'!$G$3:$I$65,3,FALSE))</f>
        <v>74</v>
      </c>
      <c r="H62" s="37">
        <f>IF(ISERROR(VLOOKUP($B62,'Race 4'!$G$3:$I$65,3,FALSE)),0,VLOOKUP($B62,'Race 4'!$G$3:$I$65,3,FALSE))</f>
        <v>0</v>
      </c>
      <c r="I62" s="36">
        <f>IF(ISERROR(VLOOKUP($B62,'Race 5'!$G$3:$I$65,3,FALSE)),0,VLOOKUP($B62,'Race 5'!$G$3:$I$65,3,FALSE))</f>
        <v>81</v>
      </c>
      <c r="J62" s="36">
        <f>IF(ISERROR(VLOOKUP($B62,'Race 6'!$G$3:$I$65,3,FALSE)),0,VLOOKUP($B62,'Race 6'!$G$3:$I$65,3,FALSE))</f>
        <v>84</v>
      </c>
      <c r="K62" s="36">
        <f>IF(ISERROR(VLOOKUP($B62,'Race 7'!$G$3:$I$56,3,FALSE)),0,VLOOKUP($B62,'Race 7'!$G$3:$I$56,3,FALSE))</f>
        <v>83</v>
      </c>
      <c r="L62" s="36">
        <f>IF(ISERROR(VLOOKUP($B62,'Race 8'!$G$3:$I$64,3,FALSE)),0,VLOOKUP($B62,'Race 8'!$G$3:$I$64,3,FALSE))</f>
        <v>81</v>
      </c>
      <c r="M62" s="36">
        <f>IF(ISERROR(VLOOKUP($B62,'Race 9'!$G$3:$I$60,3,FALSE)),0,VLOOKUP($B62,'Race 9'!$G$3:$I$60,3,FALSE))</f>
        <v>89</v>
      </c>
      <c r="N62" s="36">
        <f>IF(ISERROR(VLOOKUP($B62,'Race 10'!$G$3:$I$52,3,FALSE)),0,VLOOKUP($B62,'Race 10'!$G$3:$I$52,3,FALSE))</f>
        <v>84</v>
      </c>
      <c r="O62" s="187">
        <v>5</v>
      </c>
      <c r="P62" s="1">
        <v>5</v>
      </c>
    </row>
    <row r="63" spans="1:16" ht="12.75">
      <c r="A63" s="8">
        <v>2</v>
      </c>
      <c r="B63" s="49" t="s">
        <v>66</v>
      </c>
      <c r="C63" s="8">
        <f t="shared" si="1"/>
        <v>7</v>
      </c>
      <c r="D63" s="8">
        <f>SUM(LARGE(E63:N63,{1,2,3,4,5,6,7}))</f>
        <v>537</v>
      </c>
      <c r="E63" s="9">
        <f>IF(ISERROR(VLOOKUP(B63,'Race 1'!$G$3:$I$65,3,FALSE)),0,VLOOKUP(B63,'Race 1'!$G$3:$I$65,3,FALSE))</f>
        <v>72</v>
      </c>
      <c r="F63" s="9">
        <f>IF(ISERROR(VLOOKUP($B63,'Race 2'!$G$3:$I$65,3,FALSE)),0,VLOOKUP($B63,'Race 2'!$G$3:$I$65,3,FALSE))</f>
        <v>78</v>
      </c>
      <c r="G63" s="9">
        <f>IF(ISERROR(VLOOKUP($B63,'Race 3'!$G$3:$I$65,3,FALSE)),0,VLOOKUP($B63,'Race 3'!$G$3:$I$65,3,FALSE))</f>
        <v>80</v>
      </c>
      <c r="H63" s="9">
        <f>IF(ISERROR(VLOOKUP($B63,'Race 4'!$G$3:$I$65,3,FALSE)),0,VLOOKUP($B63,'Race 4'!$G$3:$I$65,3,FALSE))</f>
        <v>81</v>
      </c>
      <c r="I63" s="8">
        <f>IF(ISERROR(VLOOKUP($B63,'Race 5'!$G$3:$I$65,3,FALSE)),0,VLOOKUP($B63,'Race 5'!$G$3:$I$65,3,FALSE))</f>
        <v>0</v>
      </c>
      <c r="J63" s="8">
        <f>IF(ISERROR(VLOOKUP($B63,'Race 6'!$G$3:$I$65,3,FALSE)),0,VLOOKUP($B63,'Race 6'!$G$3:$I$65,3,FALSE))</f>
        <v>71</v>
      </c>
      <c r="K63" s="8">
        <f>IF(ISERROR(VLOOKUP($B63,'Race 7'!$G$3:$I$56,3,FALSE)),0,VLOOKUP($B63,'Race 7'!$G$3:$I$56,3,FALSE))</f>
        <v>0</v>
      </c>
      <c r="L63" s="8">
        <f>IF(ISERROR(VLOOKUP($B63,'Race 8'!$G$3:$I$64,3,FALSE)),0,VLOOKUP($B63,'Race 8'!$G$3:$I$64,3,FALSE))</f>
        <v>77</v>
      </c>
      <c r="M63" s="8">
        <f>IF(ISERROR(VLOOKUP($B63,'Race 9'!$G$3:$I$60,3,FALSE)),0,VLOOKUP($B63,'Race 9'!$G$3:$I$60,3,FALSE))</f>
        <v>0</v>
      </c>
      <c r="N63" s="8">
        <f>IF(ISERROR(VLOOKUP($B63,'Race 10'!$G$3:$I$52,3,FALSE)),0,VLOOKUP($B63,'Race 10'!$G$3:$I$52,3,FALSE))</f>
        <v>78</v>
      </c>
      <c r="O63" s="186"/>
      <c r="P63" s="1">
        <v>5</v>
      </c>
    </row>
    <row r="64" spans="1:16" ht="12.75">
      <c r="A64" s="174">
        <v>3</v>
      </c>
      <c r="B64" s="175" t="s">
        <v>64</v>
      </c>
      <c r="C64" s="174">
        <f t="shared" si="1"/>
        <v>9</v>
      </c>
      <c r="D64" s="174">
        <f>SUM(LARGE(E64:N64,{1,2,3,4,5,6,7}))</f>
        <v>484</v>
      </c>
      <c r="E64" s="176">
        <f>IF(ISERROR(VLOOKUP(B64,'Race 1'!$G$3:$I$65,3,FALSE)),0,VLOOKUP(B64,'Race 1'!$G$3:$I$65,3,FALSE))</f>
        <v>57</v>
      </c>
      <c r="F64" s="176">
        <f>IF(ISERROR(VLOOKUP($B64,'Race 2'!$G$3:$I$65,3,FALSE)),0,VLOOKUP($B64,'Race 2'!$G$3:$I$65,3,FALSE))</f>
        <v>54</v>
      </c>
      <c r="G64" s="176">
        <f>IF(ISERROR(VLOOKUP($B64,'Race 3'!$G$3:$I$65,3,FALSE)),0,VLOOKUP($B64,'Race 3'!$G$3:$I$65,3,FALSE))</f>
        <v>67</v>
      </c>
      <c r="H64" s="176">
        <f>IF(ISERROR(VLOOKUP($B64,'Race 4'!$G$3:$I$65,3,FALSE)),0,VLOOKUP($B64,'Race 4'!$G$3:$I$65,3,FALSE))</f>
        <v>70</v>
      </c>
      <c r="I64" s="174">
        <f>IF(ISERROR(VLOOKUP($B64,'Race 5'!$G$3:$I$65,3,FALSE)),0,VLOOKUP($B64,'Race 5'!$G$3:$I$65,3,FALSE))</f>
        <v>65</v>
      </c>
      <c r="J64" s="174">
        <f>IF(ISERROR(VLOOKUP($B64,'Race 6'!$G$3:$I$65,3,FALSE)),0,VLOOKUP($B64,'Race 6'!$G$3:$I$65,3,FALSE))</f>
        <v>69</v>
      </c>
      <c r="K64" s="174">
        <f>IF(ISERROR(VLOOKUP($B64,'Race 7'!$G$3:$I$56,3,FALSE)),0,VLOOKUP($B64,'Race 7'!$G$3:$I$56,3,FALSE))</f>
        <v>70</v>
      </c>
      <c r="L64" s="174">
        <f>IF(ISERROR(VLOOKUP($B64,'Race 8'!$G$3:$I$64,3,FALSE)),0,VLOOKUP($B64,'Race 8'!$G$3:$I$64,3,FALSE))</f>
        <v>63</v>
      </c>
      <c r="M64" s="174">
        <f>IF(ISERROR(VLOOKUP($B64,'Race 9'!$G$3:$I$60,3,FALSE)),0,VLOOKUP($B64,'Race 9'!$G$3:$I$60,3,FALSE))</f>
        <v>80</v>
      </c>
      <c r="N64" s="174">
        <f>IF(ISERROR(VLOOKUP($B64,'Race 10'!$G$3:$I$52,3,FALSE)),0,VLOOKUP($B64,'Race 10'!$G$3:$I$52,3,FALSE))</f>
        <v>0</v>
      </c>
      <c r="O64" s="186"/>
      <c r="P64" s="1">
        <v>5</v>
      </c>
    </row>
    <row r="65" spans="1:16" ht="12.75">
      <c r="A65" s="8">
        <v>4</v>
      </c>
      <c r="B65" s="49" t="s">
        <v>33</v>
      </c>
      <c r="C65" s="8">
        <f t="shared" si="1"/>
        <v>8</v>
      </c>
      <c r="D65" s="8">
        <f>SUM(LARGE(E65:N65,{1,2,3,4,5,6,7}))</f>
        <v>462</v>
      </c>
      <c r="E65" s="9">
        <f>IF(ISERROR(VLOOKUP(B65,'Race 1'!$G$3:$I$65,3,FALSE)),0,VLOOKUP(B65,'Race 1'!$G$3:$I$65,3,FALSE))</f>
        <v>60</v>
      </c>
      <c r="F65" s="9">
        <f>IF(ISERROR(VLOOKUP($B65,'Race 2'!$G$3:$I$65,3,FALSE)),0,VLOOKUP($B65,'Race 2'!$G$3:$I$65,3,FALSE))</f>
        <v>0</v>
      </c>
      <c r="G65" s="9">
        <f>IF(ISERROR(VLOOKUP($B65,'Race 3'!$G$3:$I$65,3,FALSE)),0,VLOOKUP($B65,'Race 3'!$G$3:$I$65,3,FALSE))</f>
        <v>0</v>
      </c>
      <c r="H65" s="9">
        <f>IF(ISERROR(VLOOKUP($B65,'Race 4'!$G$3:$I$65,3,FALSE)),0,VLOOKUP($B65,'Race 4'!$G$3:$I$65,3,FALSE))</f>
        <v>62</v>
      </c>
      <c r="I65" s="8">
        <f>IF(ISERROR(VLOOKUP($B65,'Race 5'!$G$3:$I$65,3,FALSE)),0,VLOOKUP($B65,'Race 5'!$G$3:$I$65,3,FALSE))</f>
        <v>59</v>
      </c>
      <c r="J65" s="8">
        <f>IF(ISERROR(VLOOKUP($B65,'Race 6'!$G$3:$I$65,3,FALSE)),0,VLOOKUP($B65,'Race 6'!$G$3:$I$65,3,FALSE))</f>
        <v>64</v>
      </c>
      <c r="K65" s="8">
        <f>IF(ISERROR(VLOOKUP($B65,'Race 7'!$G$3:$I$56,3,FALSE)),0,VLOOKUP($B65,'Race 7'!$G$3:$I$56,3,FALSE))</f>
        <v>69</v>
      </c>
      <c r="L65" s="8">
        <f>IF(ISERROR(VLOOKUP($B65,'Race 8'!$G$3:$I$64,3,FALSE)),0,VLOOKUP($B65,'Race 8'!$G$3:$I$64,3,FALSE))</f>
        <v>62</v>
      </c>
      <c r="M65" s="8">
        <f>IF(ISERROR(VLOOKUP($B65,'Race 9'!$G$3:$I$60,3,FALSE)),0,VLOOKUP($B65,'Race 9'!$G$3:$I$60,3,FALSE))</f>
        <v>74</v>
      </c>
      <c r="N65" s="8">
        <f>IF(ISERROR(VLOOKUP($B65,'Race 10'!$G$3:$I$52,3,FALSE)),0,VLOOKUP($B65,'Race 10'!$G$3:$I$52,3,FALSE))</f>
        <v>71</v>
      </c>
      <c r="O65" s="186"/>
      <c r="P65" s="1">
        <v>5</v>
      </c>
    </row>
    <row r="66" spans="1:16" ht="12.75">
      <c r="A66" s="8">
        <v>5</v>
      </c>
      <c r="B66" s="49" t="s">
        <v>43</v>
      </c>
      <c r="C66" s="8">
        <f t="shared" si="1"/>
        <v>9</v>
      </c>
      <c r="D66" s="8">
        <f>SUM(LARGE(E66:N66,{1,2,3,4,5,6,7}))</f>
        <v>448</v>
      </c>
      <c r="E66" s="9">
        <f>IF(ISERROR(VLOOKUP(B66,'Race 1'!$G$3:$I$65,3,FALSE)),0,VLOOKUP(B66,'Race 1'!$G$3:$I$65,3,FALSE))</f>
        <v>52</v>
      </c>
      <c r="F66" s="9">
        <f>IF(ISERROR(VLOOKUP($B66,'Race 2'!$G$3:$I$65,3,FALSE)),0,VLOOKUP($B66,'Race 2'!$G$3:$I$65,3,FALSE))</f>
        <v>60</v>
      </c>
      <c r="G66" s="9">
        <f>IF(ISERROR(VLOOKUP($B66,'Race 3'!$G$3:$I$65,3,FALSE)),0,VLOOKUP($B66,'Race 3'!$G$3:$I$65,3,FALSE))</f>
        <v>59</v>
      </c>
      <c r="H66" s="9">
        <f>IF(ISERROR(VLOOKUP($B66,'Race 4'!$G$3:$I$65,3,FALSE)),0,VLOOKUP($B66,'Race 4'!$G$3:$I$65,3,FALSE))</f>
        <v>64</v>
      </c>
      <c r="I66" s="8">
        <f>IF(ISERROR(VLOOKUP($B66,'Race 5'!$G$3:$I$65,3,FALSE)),0,VLOOKUP($B66,'Race 5'!$G$3:$I$65,3,FALSE))</f>
        <v>61</v>
      </c>
      <c r="J66" s="8">
        <f>IF(ISERROR(VLOOKUP($B66,'Race 6'!$G$3:$I$65,3,FALSE)),0,VLOOKUP($B66,'Race 6'!$G$3:$I$65,3,FALSE))</f>
        <v>65</v>
      </c>
      <c r="K66" s="8">
        <f>IF(ISERROR(VLOOKUP($B66,'Race 7'!$G$3:$I$56,3,FALSE)),0,VLOOKUP($B66,'Race 7'!$G$3:$I$56,3,FALSE))</f>
        <v>64</v>
      </c>
      <c r="L66" s="8">
        <f>IF(ISERROR(VLOOKUP($B66,'Race 8'!$G$3:$I$64,3,FALSE)),0,VLOOKUP($B66,'Race 8'!$G$3:$I$64,3,FALSE))</f>
        <v>0</v>
      </c>
      <c r="M66" s="8">
        <f>IF(ISERROR(VLOOKUP($B66,'Race 9'!$G$3:$I$60,3,FALSE)),0,VLOOKUP($B66,'Race 9'!$G$3:$I$60,3,FALSE))</f>
        <v>72</v>
      </c>
      <c r="N66" s="8">
        <f>IF(ISERROR(VLOOKUP($B66,'Race 10'!$G$3:$I$52,3,FALSE)),0,VLOOKUP($B66,'Race 10'!$G$3:$I$52,3,FALSE))</f>
        <v>62</v>
      </c>
      <c r="O66" s="186"/>
      <c r="P66" s="1">
        <v>5</v>
      </c>
    </row>
    <row r="67" spans="1:16" ht="12.75">
      <c r="A67" s="8">
        <v>6</v>
      </c>
      <c r="B67" s="49" t="s">
        <v>10</v>
      </c>
      <c r="C67" s="8">
        <f aca="true" t="shared" si="2" ref="C67:C97">COUNTIF(E67:N67,"&gt;0")</f>
        <v>9</v>
      </c>
      <c r="D67" s="8">
        <f>SUM(LARGE(E67:N67,{1,2,3,4,5,6,7}))</f>
        <v>444</v>
      </c>
      <c r="E67" s="9">
        <f>IF(ISERROR(VLOOKUP(B67,'Race 1'!$G$3:$I$65,3,FALSE)),0,VLOOKUP(B67,'Race 1'!$G$3:$I$65,3,FALSE))</f>
        <v>55</v>
      </c>
      <c r="F67" s="9">
        <f>IF(ISERROR(VLOOKUP($B67,'Race 2'!$G$3:$I$65,3,FALSE)),0,VLOOKUP($B67,'Race 2'!$G$3:$I$65,3,FALSE))</f>
        <v>61</v>
      </c>
      <c r="G67" s="9">
        <f>IF(ISERROR(VLOOKUP($B67,'Race 3'!$G$3:$I$65,3,FALSE)),0,VLOOKUP($B67,'Race 3'!$G$3:$I$65,3,FALSE))</f>
        <v>64</v>
      </c>
      <c r="H67" s="9">
        <f>IF(ISERROR(VLOOKUP($B67,'Race 4'!$G$3:$I$65,3,FALSE)),0,VLOOKUP($B67,'Race 4'!$G$3:$I$65,3,FALSE))</f>
        <v>63</v>
      </c>
      <c r="I67" s="8">
        <f>IF(ISERROR(VLOOKUP($B67,'Race 5'!$G$3:$I$65,3,FALSE)),0,VLOOKUP($B67,'Race 5'!$G$3:$I$65,3,FALSE))</f>
        <v>60</v>
      </c>
      <c r="J67" s="8">
        <f>IF(ISERROR(VLOOKUP($B67,'Race 6'!$G$3:$I$65,3,FALSE)),0,VLOOKUP($B67,'Race 6'!$G$3:$I$65,3,FALSE))</f>
        <v>68</v>
      </c>
      <c r="K67" s="8">
        <f>IF(ISERROR(VLOOKUP($B67,'Race 7'!$G$3:$I$56,3,FALSE)),0,VLOOKUP($B67,'Race 7'!$G$3:$I$56,3,FALSE))</f>
        <v>66</v>
      </c>
      <c r="L67" s="8">
        <f>IF(ISERROR(VLOOKUP($B67,'Race 8'!$G$3:$I$64,3,FALSE)),0,VLOOKUP($B67,'Race 8'!$G$3:$I$64,3,FALSE))</f>
        <v>61</v>
      </c>
      <c r="M67" s="8">
        <f>IF(ISERROR(VLOOKUP($B67,'Race 9'!$G$3:$I$60,3,FALSE)),0,VLOOKUP($B67,'Race 9'!$G$3:$I$60,3,FALSE))</f>
        <v>0</v>
      </c>
      <c r="N67" s="8">
        <f>IF(ISERROR(VLOOKUP($B67,'Race 10'!$G$3:$I$52,3,FALSE)),0,VLOOKUP($B67,'Race 10'!$G$3:$I$52,3,FALSE))</f>
        <v>61</v>
      </c>
      <c r="O67" s="186"/>
      <c r="P67" s="1">
        <v>5</v>
      </c>
    </row>
    <row r="68" spans="1:16" ht="12.75">
      <c r="A68" s="8">
        <v>7</v>
      </c>
      <c r="B68" s="49" t="s">
        <v>36</v>
      </c>
      <c r="C68" s="8">
        <f t="shared" si="2"/>
        <v>7</v>
      </c>
      <c r="D68" s="8">
        <f>SUM(LARGE(E68:N68,{1,2,3,4,5,6,7}))</f>
        <v>391</v>
      </c>
      <c r="E68" s="9">
        <f>IF(ISERROR(VLOOKUP(B68,'Race 1'!$G$3:$I$65,3,FALSE)),0,VLOOKUP(B68,'Race 1'!$G$3:$I$65,3,FALSE))</f>
        <v>47</v>
      </c>
      <c r="F68" s="9">
        <f>IF(ISERROR(VLOOKUP($B68,'Race 2'!$G$3:$I$65,3,FALSE)),0,VLOOKUP($B68,'Race 2'!$G$3:$I$65,3,FALSE))</f>
        <v>59</v>
      </c>
      <c r="G68" s="9">
        <f>IF(ISERROR(VLOOKUP($B68,'Race 3'!$G$3:$I$65,3,FALSE)),0,VLOOKUP($B68,'Race 3'!$G$3:$I$65,3,FALSE))</f>
        <v>63</v>
      </c>
      <c r="H68" s="9">
        <f>IF(ISERROR(VLOOKUP($B68,'Race 4'!$G$3:$I$65,3,FALSE)),0,VLOOKUP($B68,'Race 4'!$G$3:$I$65,3,FALSE))</f>
        <v>66</v>
      </c>
      <c r="I68" s="8">
        <f>IF(ISERROR(VLOOKUP($B68,'Race 5'!$G$3:$I$65,3,FALSE)),0,VLOOKUP($B68,'Race 5'!$G$3:$I$65,3,FALSE))</f>
        <v>0</v>
      </c>
      <c r="J68" s="8">
        <f>IF(ISERROR(VLOOKUP($B68,'Race 6'!$G$3:$I$65,3,FALSE)),0,VLOOKUP($B68,'Race 6'!$G$3:$I$65,3,FALSE))</f>
        <v>51</v>
      </c>
      <c r="K68" s="8">
        <f>IF(ISERROR(VLOOKUP($B68,'Race 7'!$G$3:$I$56,3,FALSE)),0,VLOOKUP($B68,'Race 7'!$G$3:$I$56,3,FALSE))</f>
        <v>59</v>
      </c>
      <c r="L68" s="8">
        <f>IF(ISERROR(VLOOKUP($B68,'Race 8'!$G$3:$I$64,3,FALSE)),0,VLOOKUP($B68,'Race 8'!$G$3:$I$64,3,FALSE))</f>
        <v>46</v>
      </c>
      <c r="M68" s="8">
        <f>IF(ISERROR(VLOOKUP($B68,'Race 9'!$G$3:$I$60,3,FALSE)),0,VLOOKUP($B68,'Race 9'!$G$3:$I$60,3,FALSE))</f>
        <v>0</v>
      </c>
      <c r="N68" s="8">
        <f>IF(ISERROR(VLOOKUP($B68,'Race 10'!$G$3:$I$52,3,FALSE)),0,VLOOKUP($B68,'Race 10'!$G$3:$I$52,3,FALSE))</f>
        <v>0</v>
      </c>
      <c r="O68" s="186"/>
      <c r="P68" s="1">
        <v>5</v>
      </c>
    </row>
    <row r="69" spans="1:16" ht="12.75">
      <c r="A69" s="8">
        <v>8</v>
      </c>
      <c r="B69" s="49" t="s">
        <v>195</v>
      </c>
      <c r="C69" s="8">
        <f t="shared" si="2"/>
        <v>8</v>
      </c>
      <c r="D69" s="8">
        <f>SUM(LARGE(E69:N69,{1,2,3,4,5,6,7}))</f>
        <v>385</v>
      </c>
      <c r="E69" s="9">
        <f>IF(ISERROR(VLOOKUP(B69,'Race 1'!$G$3:$I$65,3,FALSE)),0,VLOOKUP(B69,'Race 1'!$G$3:$I$65,3,FALSE))</f>
        <v>0</v>
      </c>
      <c r="F69" s="9">
        <f>IF(ISERROR(VLOOKUP($B69,'Race 2'!$G$3:$I$65,3,FALSE)),0,VLOOKUP($B69,'Race 2'!$G$3:$I$65,3,FALSE))</f>
        <v>53</v>
      </c>
      <c r="G69" s="9">
        <f>IF(ISERROR(VLOOKUP($B69,'Race 3'!$G$3:$I$65,3,FALSE)),0,VLOOKUP($B69,'Race 3'!$G$3:$I$65,3,FALSE))</f>
        <v>51</v>
      </c>
      <c r="H69" s="9">
        <f>IF(ISERROR(VLOOKUP($B69,'Race 4'!$G$3:$I$65,3,FALSE)),0,VLOOKUP($B69,'Race 4'!$G$3:$I$65,3,FALSE))</f>
        <v>50</v>
      </c>
      <c r="I69" s="8">
        <f>IF(ISERROR(VLOOKUP($B69,'Race 5'!$G$3:$I$65,3,FALSE)),0,VLOOKUP($B69,'Race 5'!$G$3:$I$65,3,FALSE))</f>
        <v>51</v>
      </c>
      <c r="J69" s="8">
        <f>IF(ISERROR(VLOOKUP($B69,'Race 6'!$G$3:$I$65,3,FALSE)),0,VLOOKUP($B69,'Race 6'!$G$3:$I$65,3,FALSE))</f>
        <v>55</v>
      </c>
      <c r="K69" s="8">
        <f>IF(ISERROR(VLOOKUP($B69,'Race 7'!$G$3:$I$56,3,FALSE)),0,VLOOKUP($B69,'Race 7'!$G$3:$I$56,3,FALSE))</f>
        <v>56</v>
      </c>
      <c r="L69" s="8">
        <f>IF(ISERROR(VLOOKUP($B69,'Race 8'!$G$3:$I$64,3,FALSE)),0,VLOOKUP($B69,'Race 8'!$G$3:$I$64,3,FALSE))</f>
        <v>50</v>
      </c>
      <c r="M69" s="8">
        <f>IF(ISERROR(VLOOKUP($B69,'Race 9'!$G$3:$I$60,3,FALSE)),0,VLOOKUP($B69,'Race 9'!$G$3:$I$60,3,FALSE))</f>
        <v>69</v>
      </c>
      <c r="N69" s="8">
        <f>IF(ISERROR(VLOOKUP($B69,'Race 10'!$G$3:$I$52,3,FALSE)),0,VLOOKUP($B69,'Race 10'!$G$3:$I$52,3,FALSE))</f>
        <v>0</v>
      </c>
      <c r="O69" s="186"/>
      <c r="P69" s="1">
        <v>5</v>
      </c>
    </row>
    <row r="70" spans="1:16" ht="12.75">
      <c r="A70" s="8">
        <v>9</v>
      </c>
      <c r="B70" s="49" t="s">
        <v>65</v>
      </c>
      <c r="C70" s="8">
        <f t="shared" si="2"/>
        <v>6</v>
      </c>
      <c r="D70" s="8">
        <f>SUM(LARGE(E70:N70,{1,2,3,4,5,6,7}))</f>
        <v>325</v>
      </c>
      <c r="E70" s="9">
        <f>IF(ISERROR(VLOOKUP(B70,'Race 1'!$G$3:$I$65,3,FALSE)),0,VLOOKUP(B70,'Race 1'!$G$3:$I$65,3,FALSE))</f>
        <v>45</v>
      </c>
      <c r="F70" s="9">
        <f>IF(ISERROR(VLOOKUP($B70,'Race 2'!$G$3:$I$65,3,FALSE)),0,VLOOKUP($B70,'Race 2'!$G$3:$I$65,3,FALSE))</f>
        <v>0</v>
      </c>
      <c r="G70" s="9">
        <f>IF(ISERROR(VLOOKUP($B70,'Race 3'!$G$3:$I$65,3,FALSE)),0,VLOOKUP($B70,'Race 3'!$G$3:$I$65,3,FALSE))</f>
        <v>57</v>
      </c>
      <c r="H70" s="9">
        <f>IF(ISERROR(VLOOKUP($B70,'Race 4'!$G$3:$I$65,3,FALSE)),0,VLOOKUP($B70,'Race 4'!$G$3:$I$65,3,FALSE))</f>
        <v>56</v>
      </c>
      <c r="I70" s="8">
        <f>IF(ISERROR(VLOOKUP($B70,'Race 5'!$G$3:$I$65,3,FALSE)),0,VLOOKUP($B70,'Race 5'!$G$3:$I$65,3,FALSE))</f>
        <v>54</v>
      </c>
      <c r="J70" s="8">
        <f>IF(ISERROR(VLOOKUP($B70,'Race 6'!$G$3:$I$65,3,FALSE)),0,VLOOKUP($B70,'Race 6'!$G$3:$I$65,3,FALSE))</f>
        <v>59</v>
      </c>
      <c r="K70" s="8">
        <f>IF(ISERROR(VLOOKUP($B70,'Race 7'!$G$3:$I$56,3,FALSE)),0,VLOOKUP($B70,'Race 7'!$G$3:$I$56,3,FALSE))</f>
        <v>0</v>
      </c>
      <c r="L70" s="8">
        <f>IF(ISERROR(VLOOKUP($B70,'Race 8'!$G$3:$I$64,3,FALSE)),0,VLOOKUP($B70,'Race 8'!$G$3:$I$64,3,FALSE))</f>
        <v>0</v>
      </c>
      <c r="M70" s="8">
        <f>IF(ISERROR(VLOOKUP($B70,'Race 9'!$G$3:$I$60,3,FALSE)),0,VLOOKUP($B70,'Race 9'!$G$3:$I$60,3,FALSE))</f>
        <v>0</v>
      </c>
      <c r="N70" s="8">
        <f>IF(ISERROR(VLOOKUP($B70,'Race 10'!$G$3:$I$52,3,FALSE)),0,VLOOKUP($B70,'Race 10'!$G$3:$I$52,3,FALSE))</f>
        <v>54</v>
      </c>
      <c r="O70" s="186"/>
      <c r="P70" s="1">
        <v>5</v>
      </c>
    </row>
    <row r="71" spans="1:16" ht="12.75">
      <c r="A71" s="8">
        <v>10</v>
      </c>
      <c r="B71" s="49" t="s">
        <v>69</v>
      </c>
      <c r="C71" s="8">
        <f t="shared" si="2"/>
        <v>2</v>
      </c>
      <c r="D71" s="8">
        <f>SUM(LARGE(E71:N71,{1,2,3,4,5,6,7}))</f>
        <v>130</v>
      </c>
      <c r="E71" s="9">
        <f>IF(ISERROR(VLOOKUP(B71,'Race 1'!$G$3:$I$65,3,FALSE)),0,VLOOKUP(B71,'Race 1'!$G$3:$I$65,3,FALSE))</f>
        <v>61</v>
      </c>
      <c r="F71" s="9">
        <f>IF(ISERROR(VLOOKUP($B71,'Race 2'!$G$3:$I$65,3,FALSE)),0,VLOOKUP($B71,'Race 2'!$G$3:$I$65,3,FALSE))</f>
        <v>0</v>
      </c>
      <c r="G71" s="9">
        <f>IF(ISERROR(VLOOKUP($B71,'Race 3'!$G$3:$I$65,3,FALSE)),0,VLOOKUP($B71,'Race 3'!$G$3:$I$65,3,FALSE))</f>
        <v>0</v>
      </c>
      <c r="H71" s="9">
        <f>IF(ISERROR(VLOOKUP($B71,'Race 4'!$G$3:$I$65,3,FALSE)),0,VLOOKUP($B71,'Race 4'!$G$3:$I$65,3,FALSE))</f>
        <v>0</v>
      </c>
      <c r="I71" s="8">
        <f>IF(ISERROR(VLOOKUP($B71,'Race 5'!$G$3:$I$65,3,FALSE)),0,VLOOKUP($B71,'Race 5'!$G$3:$I$65,3,FALSE))</f>
        <v>0</v>
      </c>
      <c r="J71" s="8">
        <f>IF(ISERROR(VLOOKUP($B71,'Race 6'!$G$3:$I$65,3,FALSE)),0,VLOOKUP($B71,'Race 6'!$G$3:$I$65,3,FALSE))</f>
        <v>0</v>
      </c>
      <c r="K71" s="8">
        <f>IF(ISERROR(VLOOKUP($B71,'Race 7'!$G$3:$I$56,3,FALSE)),0,VLOOKUP($B71,'Race 7'!$G$3:$I$56,3,FALSE))</f>
        <v>0</v>
      </c>
      <c r="L71" s="8">
        <f>IF(ISERROR(VLOOKUP($B71,'Race 8'!$G$3:$I$64,3,FALSE)),0,VLOOKUP($B71,'Race 8'!$G$3:$I$64,3,FALSE))</f>
        <v>69</v>
      </c>
      <c r="M71" s="8">
        <f>IF(ISERROR(VLOOKUP($B71,'Race 9'!$G$3:$I$60,3,FALSE)),0,VLOOKUP($B71,'Race 9'!$G$3:$I$60,3,FALSE))</f>
        <v>0</v>
      </c>
      <c r="N71" s="8">
        <f>IF(ISERROR(VLOOKUP($B71,'Race 10'!$G$3:$I$52,3,FALSE)),0,VLOOKUP($B71,'Race 10'!$G$3:$I$52,3,FALSE))</f>
        <v>0</v>
      </c>
      <c r="O71" s="186"/>
      <c r="P71" s="1">
        <v>5</v>
      </c>
    </row>
    <row r="72" spans="1:16" ht="12.75">
      <c r="A72" s="8">
        <v>11</v>
      </c>
      <c r="B72" s="49" t="s">
        <v>219</v>
      </c>
      <c r="C72" s="8">
        <f t="shared" si="2"/>
        <v>2</v>
      </c>
      <c r="D72" s="8">
        <f>SUM(LARGE(E72:N72,{1,2,3,4,5,6,7}))</f>
        <v>123</v>
      </c>
      <c r="E72" s="9">
        <f>IF(ISERROR(VLOOKUP(B72,'Race 1'!$G$3:$I$65,3,FALSE)),0,VLOOKUP(B72,'Race 1'!$G$3:$I$65,3,FALSE))</f>
        <v>0</v>
      </c>
      <c r="F72" s="9">
        <f>IF(ISERROR(VLOOKUP($B72,'Race 2'!$G$3:$I$65,3,FALSE)),0,VLOOKUP($B72,'Race 2'!$G$3:$I$65,3,FALSE))</f>
        <v>0</v>
      </c>
      <c r="G72" s="9">
        <f>IF(ISERROR(VLOOKUP($B72,'Race 3'!$G$3:$I$65,3,FALSE)),0,VLOOKUP($B72,'Race 3'!$G$3:$I$65,3,FALSE))</f>
        <v>0</v>
      </c>
      <c r="H72" s="151" t="str">
        <f>IF(ISERROR(VLOOKUP($B72,'Race 4'!$G$3:$I$65,3,FALSE)),0,VLOOKUP($B72,'Race 4'!$G$3:$I$65,3,FALSE))</f>
        <v>guest</v>
      </c>
      <c r="I72" s="150" t="str">
        <f>IF(ISERROR(VLOOKUP($B72,'Race 5'!$G$3:$I$65,3,FALSE)),0,VLOOKUP($B72,'Race 5'!$G$3:$I$65,3,FALSE))</f>
        <v>guest</v>
      </c>
      <c r="J72" s="8">
        <f>IF(ISERROR(VLOOKUP($B72,'Race 6'!$G$3:$I$65,3,FALSE)),0,VLOOKUP($B72,'Race 6'!$G$3:$I$65,3,FALSE))</f>
        <v>63</v>
      </c>
      <c r="K72" s="8">
        <f>IF(ISERROR(VLOOKUP($B72,'Race 7'!$G$3:$I$56,3,FALSE)),0,VLOOKUP($B72,'Race 7'!$G$3:$I$56,3,FALSE))</f>
        <v>0</v>
      </c>
      <c r="L72" s="8">
        <f>IF(ISERROR(VLOOKUP($B72,'Race 8'!$G$3:$I$64,3,FALSE)),0,VLOOKUP($B72,'Race 8'!$G$3:$I$64,3,FALSE))</f>
        <v>60</v>
      </c>
      <c r="M72" s="8">
        <f>IF(ISERROR(VLOOKUP($B72,'Race 9'!$G$3:$I$60,3,FALSE)),0,VLOOKUP($B72,'Race 9'!$G$3:$I$60,3,FALSE))</f>
        <v>0</v>
      </c>
      <c r="N72" s="8">
        <f>IF(ISERROR(VLOOKUP($B72,'Race 10'!$G$3:$I$52,3,FALSE)),0,VLOOKUP($B72,'Race 10'!$G$3:$I$52,3,FALSE))</f>
        <v>0</v>
      </c>
      <c r="O72" s="186"/>
      <c r="P72" s="1">
        <v>5</v>
      </c>
    </row>
    <row r="73" spans="1:16" ht="12.75">
      <c r="A73" s="8">
        <v>12</v>
      </c>
      <c r="B73" s="49" t="s">
        <v>96</v>
      </c>
      <c r="C73" s="8">
        <f t="shared" si="2"/>
        <v>2</v>
      </c>
      <c r="D73" s="8">
        <f>SUM(LARGE(E73:N73,{1,2,3,4,5,6,7}))</f>
        <v>109</v>
      </c>
      <c r="E73" s="9">
        <f>IF(ISERROR(VLOOKUP(B73,'Race 1'!$G$3:$I$65,3,FALSE)),0,VLOOKUP(B73,'Race 1'!$G$3:$I$65,3,FALSE))</f>
        <v>51</v>
      </c>
      <c r="F73" s="9">
        <f>IF(ISERROR(VLOOKUP($B73,'Race 2'!$G$3:$I$65,3,FALSE)),0,VLOOKUP($B73,'Race 2'!$G$3:$I$65,3,FALSE))</f>
        <v>58</v>
      </c>
      <c r="G73" s="9">
        <f>IF(ISERROR(VLOOKUP($B73,'Race 3'!$G$3:$I$65,3,FALSE)),0,VLOOKUP($B73,'Race 3'!$G$3:$I$65,3,FALSE))</f>
        <v>0</v>
      </c>
      <c r="H73" s="9">
        <f>IF(ISERROR(VLOOKUP($B73,'Race 4'!$G$3:$I$65,3,FALSE)),0,VLOOKUP($B73,'Race 4'!$G$3:$I$65,3,FALSE))</f>
        <v>0</v>
      </c>
      <c r="I73" s="8">
        <f>IF(ISERROR(VLOOKUP($B73,'Race 5'!$G$3:$I$65,3,FALSE)),0,VLOOKUP($B73,'Race 5'!$G$3:$I$65,3,FALSE))</f>
        <v>0</v>
      </c>
      <c r="J73" s="8">
        <f>IF(ISERROR(VLOOKUP($B73,'Race 6'!$G$3:$I$65,3,FALSE)),0,VLOOKUP($B73,'Race 6'!$G$3:$I$65,3,FALSE))</f>
        <v>0</v>
      </c>
      <c r="K73" s="8">
        <f>IF(ISERROR(VLOOKUP($B73,'Race 7'!$G$3:$I$56,3,FALSE)),0,VLOOKUP($B73,'Race 7'!$G$3:$I$56,3,FALSE))</f>
        <v>0</v>
      </c>
      <c r="L73" s="8">
        <f>IF(ISERROR(VLOOKUP($B73,'Race 8'!$G$3:$I$64,3,FALSE)),0,VLOOKUP($B73,'Race 8'!$G$3:$I$64,3,FALSE))</f>
        <v>0</v>
      </c>
      <c r="M73" s="8">
        <f>IF(ISERROR(VLOOKUP($B73,'Race 9'!$G$3:$I$60,3,FALSE)),0,VLOOKUP($B73,'Race 9'!$G$3:$I$60,3,FALSE))</f>
        <v>0</v>
      </c>
      <c r="N73" s="8">
        <f>IF(ISERROR(VLOOKUP($B73,'Race 10'!$G$3:$I$52,3,FALSE)),0,VLOOKUP($B73,'Race 10'!$G$3:$I$52,3,FALSE))</f>
        <v>0</v>
      </c>
      <c r="O73" s="186"/>
      <c r="P73" s="1">
        <v>5</v>
      </c>
    </row>
    <row r="74" spans="1:16" ht="12.75">
      <c r="A74" s="8">
        <v>13</v>
      </c>
      <c r="B74" s="49" t="s">
        <v>218</v>
      </c>
      <c r="C74" s="8">
        <f t="shared" si="2"/>
        <v>1</v>
      </c>
      <c r="D74" s="8">
        <f>SUM(LARGE(E74:N74,{1,2,3,4,5,6,7}))</f>
        <v>65</v>
      </c>
      <c r="E74" s="9">
        <f>IF(ISERROR(VLOOKUP(B74,'Race 1'!$G$3:$I$65,3,FALSE)),0,VLOOKUP(B74,'Race 1'!$G$3:$I$65,3,FALSE))</f>
        <v>0</v>
      </c>
      <c r="F74" s="9">
        <f>IF(ISERROR(VLOOKUP($B74,'Race 2'!$G$3:$I$65,3,FALSE)),0,VLOOKUP($B74,'Race 2'!$G$3:$I$65,3,FALSE))</f>
        <v>0</v>
      </c>
      <c r="G74" s="9">
        <f>IF(ISERROR(VLOOKUP($B74,'Race 3'!$G$3:$I$65,3,FALSE)),0,VLOOKUP($B74,'Race 3'!$G$3:$I$65,3,FALSE))</f>
        <v>0</v>
      </c>
      <c r="H74" s="9">
        <f>IF(ISERROR(VLOOKUP($B74,'Race 4'!$G$3:$I$65,3,FALSE)),0,VLOOKUP($B74,'Race 4'!$G$3:$I$65,3,FALSE))</f>
        <v>65</v>
      </c>
      <c r="I74" s="8">
        <f>IF(ISERROR(VLOOKUP($B74,'Race 5'!$G$3:$I$65,3,FALSE)),0,VLOOKUP($B74,'Race 5'!$G$3:$I$65,3,FALSE))</f>
        <v>0</v>
      </c>
      <c r="J74" s="8">
        <f>IF(ISERROR(VLOOKUP($B74,'Race 6'!$G$3:$I$65,3,FALSE)),0,VLOOKUP($B74,'Race 6'!$G$3:$I$65,3,FALSE))</f>
        <v>0</v>
      </c>
      <c r="K74" s="8">
        <f>IF(ISERROR(VLOOKUP($B74,'Race 7'!$G$3:$I$56,3,FALSE)),0,VLOOKUP($B74,'Race 7'!$G$3:$I$56,3,FALSE))</f>
        <v>0</v>
      </c>
      <c r="L74" s="8">
        <f>IF(ISERROR(VLOOKUP($B74,'Race 8'!$G$3:$I$64,3,FALSE)),0,VLOOKUP($B74,'Race 8'!$G$3:$I$64,3,FALSE))</f>
        <v>0</v>
      </c>
      <c r="M74" s="8">
        <f>IF(ISERROR(VLOOKUP($B74,'Race 9'!$G$3:$I$60,3,FALSE)),0,VLOOKUP($B74,'Race 9'!$G$3:$I$60,3,FALSE))</f>
        <v>0</v>
      </c>
      <c r="N74" s="8">
        <f>IF(ISERROR(VLOOKUP($B74,'Race 10'!$G$3:$I$52,3,FALSE)),0,VLOOKUP($B74,'Race 10'!$G$3:$I$52,3,FALSE))</f>
        <v>0</v>
      </c>
      <c r="O74" s="186"/>
      <c r="P74" s="1">
        <v>5</v>
      </c>
    </row>
    <row r="75" spans="1:16" ht="12.75">
      <c r="A75" s="33">
        <v>14</v>
      </c>
      <c r="B75" s="50" t="s">
        <v>95</v>
      </c>
      <c r="C75" s="33">
        <f t="shared" si="2"/>
        <v>1</v>
      </c>
      <c r="D75" s="33">
        <f>SUM(LARGE(E75:N75,{1,2,3,4,5,6,7}))</f>
        <v>53</v>
      </c>
      <c r="E75" s="34">
        <f>IF(ISERROR(VLOOKUP(B75,'Race 1'!$G$3:$I$65,3,FALSE)),0,VLOOKUP(B75,'Race 1'!$G$3:$I$65,3,FALSE))</f>
        <v>53</v>
      </c>
      <c r="F75" s="34">
        <f>IF(ISERROR(VLOOKUP($B75,'Race 2'!$G$3:$I$65,3,FALSE)),0,VLOOKUP($B75,'Race 2'!$G$3:$I$65,3,FALSE))</f>
        <v>0</v>
      </c>
      <c r="G75" s="34">
        <f>IF(ISERROR(VLOOKUP($B75,'Race 3'!$G$3:$I$65,3,FALSE)),0,VLOOKUP($B75,'Race 3'!$G$3:$I$65,3,FALSE))</f>
        <v>0</v>
      </c>
      <c r="H75" s="34">
        <f>IF(ISERROR(VLOOKUP($B75,'Race 4'!$G$3:$I$65,3,FALSE)),0,VLOOKUP($B75,'Race 4'!$G$3:$I$65,3,FALSE))</f>
        <v>0</v>
      </c>
      <c r="I75" s="33">
        <f>IF(ISERROR(VLOOKUP($B75,'Race 5'!$G$3:$I$65,3,FALSE)),0,VLOOKUP($B75,'Race 5'!$G$3:$I$65,3,FALSE))</f>
        <v>0</v>
      </c>
      <c r="J75" s="33">
        <f>IF(ISERROR(VLOOKUP($B75,'Race 6'!$G$3:$I$65,3,FALSE)),0,VLOOKUP($B75,'Race 6'!$G$3:$I$65,3,FALSE))</f>
        <v>0</v>
      </c>
      <c r="K75" s="33">
        <f>IF(ISERROR(VLOOKUP($B75,'Race 7'!$G$3:$I$56,3,FALSE)),0,VLOOKUP($B75,'Race 7'!$G$3:$I$56,3,FALSE))</f>
        <v>0</v>
      </c>
      <c r="L75" s="33">
        <f>IF(ISERROR(VLOOKUP($B75,'Race 8'!$G$3:$I$64,3,FALSE)),0,VLOOKUP($B75,'Race 8'!$G$3:$I$64,3,FALSE))</f>
        <v>0</v>
      </c>
      <c r="M75" s="33">
        <f>IF(ISERROR(VLOOKUP($B75,'Race 9'!$G$3:$I$60,3,FALSE)),0,VLOOKUP($B75,'Race 9'!$G$3:$I$60,3,FALSE))</f>
        <v>0</v>
      </c>
      <c r="N75" s="33">
        <f>IF(ISERROR(VLOOKUP($B75,'Race 10'!$G$3:$I$52,3,FALSE)),0,VLOOKUP($B75,'Race 10'!$G$3:$I$52,3,FALSE))</f>
        <v>0</v>
      </c>
      <c r="O75" s="188"/>
      <c r="P75" s="1">
        <v>5</v>
      </c>
    </row>
    <row r="76" spans="1:16" ht="12.75">
      <c r="A76" s="36">
        <v>1</v>
      </c>
      <c r="B76" s="48" t="s">
        <v>78</v>
      </c>
      <c r="C76" s="36">
        <f t="shared" si="2"/>
        <v>8</v>
      </c>
      <c r="D76" s="36">
        <f>SUM(LARGE(E76:N76,{1,2,3,4,5,6,7}))</f>
        <v>481</v>
      </c>
      <c r="E76" s="37">
        <f>IF(ISERROR(VLOOKUP(B76,'Race 1'!$G$3:$I$65,3,FALSE)),0,VLOOKUP(B76,'Race 1'!$G$3:$I$65,3,FALSE))</f>
        <v>54</v>
      </c>
      <c r="F76" s="37">
        <f>IF(ISERROR(VLOOKUP($B76,'Race 2'!$G$3:$I$65,3,FALSE)),0,VLOOKUP($B76,'Race 2'!$G$3:$I$65,3,FALSE))</f>
        <v>0</v>
      </c>
      <c r="G76" s="37">
        <f>IF(ISERROR(VLOOKUP($B76,'Race 3'!$G$3:$I$65,3,FALSE)),0,VLOOKUP($B76,'Race 3'!$G$3:$I$65,3,FALSE))</f>
        <v>66</v>
      </c>
      <c r="H76" s="37">
        <f>IF(ISERROR(VLOOKUP($B76,'Race 4'!$G$3:$I$65,3,FALSE)),0,VLOOKUP($B76,'Race 4'!$G$3:$I$65,3,FALSE))</f>
        <v>68</v>
      </c>
      <c r="I76" s="36">
        <f>IF(ISERROR(VLOOKUP($B76,'Race 5'!$G$3:$I$65,3,FALSE)),0,VLOOKUP($B76,'Race 5'!$G$3:$I$65,3,FALSE))</f>
        <v>67</v>
      </c>
      <c r="J76" s="36">
        <f>IF(ISERROR(VLOOKUP($B76,'Race 6'!$G$3:$I$65,3,FALSE)),0,VLOOKUP($B76,'Race 6'!$G$3:$I$65,3,FALSE))</f>
        <v>0</v>
      </c>
      <c r="K76" s="36">
        <f>IF(ISERROR(VLOOKUP($B76,'Race 7'!$G$3:$I$56,3,FALSE)),0,VLOOKUP($B76,'Race 7'!$G$3:$I$56,3,FALSE))</f>
        <v>67</v>
      </c>
      <c r="L76" s="36">
        <f>IF(ISERROR(VLOOKUP($B76,'Race 8'!$G$3:$I$64,3,FALSE)),0,VLOOKUP($B76,'Race 8'!$G$3:$I$64,3,FALSE))</f>
        <v>66</v>
      </c>
      <c r="M76" s="36">
        <f>IF(ISERROR(VLOOKUP($B76,'Race 9'!$G$3:$I$60,3,FALSE)),0,VLOOKUP($B76,'Race 9'!$G$3:$I$60,3,FALSE))</f>
        <v>78</v>
      </c>
      <c r="N76" s="36">
        <f>IF(ISERROR(VLOOKUP($B76,'Race 10'!$G$3:$I$52,3,FALSE)),0,VLOOKUP($B76,'Race 10'!$G$3:$I$52,3,FALSE))</f>
        <v>69</v>
      </c>
      <c r="O76" s="187">
        <v>6</v>
      </c>
      <c r="P76" s="1">
        <v>6</v>
      </c>
    </row>
    <row r="77" spans="1:16" ht="12.75">
      <c r="A77" s="8">
        <v>2</v>
      </c>
      <c r="B77" s="49" t="s">
        <v>79</v>
      </c>
      <c r="C77" s="8">
        <f t="shared" si="2"/>
        <v>7</v>
      </c>
      <c r="D77" s="8">
        <f>SUM(LARGE(E77:N77,{1,2,3,4,5,6,7}))</f>
        <v>461</v>
      </c>
      <c r="E77" s="9">
        <f>IF(ISERROR(VLOOKUP(B77,'Race 1'!$G$3:$I$65,3,FALSE)),0,VLOOKUP(B77,'Race 1'!$G$3:$I$65,3,FALSE))</f>
        <v>50</v>
      </c>
      <c r="F77" s="9">
        <f>IF(ISERROR(VLOOKUP($B77,'Race 2'!$G$3:$I$65,3,FALSE)),0,VLOOKUP($B77,'Race 2'!$G$3:$I$65,3,FALSE))</f>
        <v>57</v>
      </c>
      <c r="G77" s="9">
        <f>IF(ISERROR(VLOOKUP($B77,'Race 3'!$G$3:$I$65,3,FALSE)),0,VLOOKUP($B77,'Race 3'!$G$3:$I$65,3,FALSE))</f>
        <v>65</v>
      </c>
      <c r="H77" s="9">
        <f>IF(ISERROR(VLOOKUP($B77,'Race 4'!$G$3:$I$65,3,FALSE)),0,VLOOKUP($B77,'Race 4'!$G$3:$I$65,3,FALSE))</f>
        <v>71</v>
      </c>
      <c r="I77" s="8">
        <f>IF(ISERROR(VLOOKUP($B77,'Race 5'!$G$3:$I$65,3,FALSE)),0,VLOOKUP($B77,'Race 5'!$G$3:$I$65,3,FALSE))</f>
        <v>69</v>
      </c>
      <c r="J77" s="8">
        <f>IF(ISERROR(VLOOKUP($B77,'Race 6'!$G$3:$I$65,3,FALSE)),0,VLOOKUP($B77,'Race 6'!$G$3:$I$65,3,FALSE))</f>
        <v>0</v>
      </c>
      <c r="K77" s="8">
        <f>IF(ISERROR(VLOOKUP($B77,'Race 7'!$G$3:$I$56,3,FALSE)),0,VLOOKUP($B77,'Race 7'!$G$3:$I$56,3,FALSE))</f>
        <v>0</v>
      </c>
      <c r="L77" s="8">
        <f>IF(ISERROR(VLOOKUP($B77,'Race 8'!$G$3:$I$64,3,FALSE)),0,VLOOKUP($B77,'Race 8'!$G$3:$I$64,3,FALSE))</f>
        <v>0</v>
      </c>
      <c r="M77" s="8">
        <f>IF(ISERROR(VLOOKUP($B77,'Race 9'!$G$3:$I$60,3,FALSE)),0,VLOOKUP($B77,'Race 9'!$G$3:$I$60,3,FALSE))</f>
        <v>79</v>
      </c>
      <c r="N77" s="8">
        <f>IF(ISERROR(VLOOKUP($B77,'Race 10'!$G$3:$I$52,3,FALSE)),0,VLOOKUP($B77,'Race 10'!$G$3:$I$52,3,FALSE))</f>
        <v>70</v>
      </c>
      <c r="O77" s="186"/>
      <c r="P77" s="1">
        <v>6</v>
      </c>
    </row>
    <row r="78" spans="1:16" ht="12.75">
      <c r="A78" s="174">
        <v>3</v>
      </c>
      <c r="B78" s="175" t="s">
        <v>87</v>
      </c>
      <c r="C78" s="174">
        <f t="shared" si="2"/>
        <v>9</v>
      </c>
      <c r="D78" s="174">
        <f>SUM(LARGE(E78:N78,{1,2,3,4,5,6,7}))</f>
        <v>423</v>
      </c>
      <c r="E78" s="176">
        <f>IF(ISERROR(VLOOKUP(B78,'Race 1'!$G$3:$I$65,3,FALSE)),0,VLOOKUP(B78,'Race 1'!$G$3:$I$65,3,FALSE))</f>
        <v>48</v>
      </c>
      <c r="F78" s="176">
        <f>IF(ISERROR(VLOOKUP($B78,'Race 2'!$G$3:$I$65,3,FALSE)),0,VLOOKUP($B78,'Race 2'!$G$3:$I$65,3,FALSE))</f>
        <v>56</v>
      </c>
      <c r="G78" s="176">
        <f>IF(ISERROR(VLOOKUP($B78,'Race 3'!$G$3:$I$65,3,FALSE)),0,VLOOKUP($B78,'Race 3'!$G$3:$I$65,3,FALSE))</f>
        <v>58</v>
      </c>
      <c r="H78" s="176">
        <f>IF(ISERROR(VLOOKUP($B78,'Race 4'!$G$3:$I$65,3,FALSE)),0,VLOOKUP($B78,'Race 4'!$G$3:$I$65,3,FALSE))</f>
        <v>57</v>
      </c>
      <c r="I78" s="174">
        <f>IF(ISERROR(VLOOKUP($B78,'Race 5'!$G$3:$I$65,3,FALSE)),0,VLOOKUP($B78,'Race 5'!$G$3:$I$65,3,FALSE))</f>
        <v>53</v>
      </c>
      <c r="J78" s="174">
        <f>IF(ISERROR(VLOOKUP($B78,'Race 6'!$G$3:$I$65,3,FALSE)),0,VLOOKUP($B78,'Race 6'!$G$3:$I$65,3,FALSE))</f>
        <v>62</v>
      </c>
      <c r="K78" s="174">
        <f>IF(ISERROR(VLOOKUP($B78,'Race 7'!$G$3:$I$56,3,FALSE)),0,VLOOKUP($B78,'Race 7'!$G$3:$I$56,3,FALSE))</f>
        <v>60</v>
      </c>
      <c r="L78" s="174">
        <f>IF(ISERROR(VLOOKUP($B78,'Race 8'!$G$3:$I$64,3,FALSE)),0,VLOOKUP($B78,'Race 8'!$G$3:$I$64,3,FALSE))</f>
        <v>0</v>
      </c>
      <c r="M78" s="174">
        <f>IF(ISERROR(VLOOKUP($B78,'Race 9'!$G$3:$I$60,3,FALSE)),0,VLOOKUP($B78,'Race 9'!$G$3:$I$60,3,FALSE))</f>
        <v>71</v>
      </c>
      <c r="N78" s="174">
        <f>IF(ISERROR(VLOOKUP($B78,'Race 10'!$G$3:$I$52,3,FALSE)),0,VLOOKUP($B78,'Race 10'!$G$3:$I$52,3,FALSE))</f>
        <v>59</v>
      </c>
      <c r="O78" s="186"/>
      <c r="P78" s="1">
        <v>6</v>
      </c>
    </row>
    <row r="79" spans="1:16" ht="12.75">
      <c r="A79" s="8">
        <v>4</v>
      </c>
      <c r="B79" s="49" t="s">
        <v>206</v>
      </c>
      <c r="C79" s="8">
        <f t="shared" si="2"/>
        <v>8</v>
      </c>
      <c r="D79" s="8">
        <f>SUM(LARGE(E79:N79,{1,2,3,4,5,6,7}))</f>
        <v>397</v>
      </c>
      <c r="E79" s="9">
        <f>IF(ISERROR(VLOOKUP(B79,'Race 1'!$G$3:$I$65,3,FALSE)),0,VLOOKUP(B79,'Race 1'!$G$3:$I$65,3,FALSE))</f>
        <v>0</v>
      </c>
      <c r="F79" s="9">
        <f>IF(ISERROR(VLOOKUP($B79,'Race 2'!$G$3:$I$65,3,FALSE)),0,VLOOKUP($B79,'Race 2'!$G$3:$I$65,3,FALSE))</f>
        <v>0</v>
      </c>
      <c r="G79" s="9">
        <f>IF(ISERROR(VLOOKUP($B79,'Race 3'!$G$3:$I$65,3,FALSE)),0,VLOOKUP($B79,'Race 3'!$G$3:$I$65,3,FALSE))</f>
        <v>55</v>
      </c>
      <c r="H79" s="9">
        <f>IF(ISERROR(VLOOKUP($B79,'Race 4'!$G$3:$I$65,3,FALSE)),0,VLOOKUP($B79,'Race 4'!$G$3:$I$65,3,FALSE))</f>
        <v>52</v>
      </c>
      <c r="I79" s="8">
        <f>IF(ISERROR(VLOOKUP($B79,'Race 5'!$G$3:$I$65,3,FALSE)),0,VLOOKUP($B79,'Race 5'!$G$3:$I$65,3,FALSE))</f>
        <v>50</v>
      </c>
      <c r="J79" s="8">
        <f>IF(ISERROR(VLOOKUP($B79,'Race 6'!$G$3:$I$65,3,FALSE)),0,VLOOKUP($B79,'Race 6'!$G$3:$I$65,3,FALSE))</f>
        <v>56</v>
      </c>
      <c r="K79" s="8">
        <f>IF(ISERROR(VLOOKUP($B79,'Race 7'!$G$3:$I$56,3,FALSE)),0,VLOOKUP($B79,'Race 7'!$G$3:$I$56,3,FALSE))</f>
        <v>58</v>
      </c>
      <c r="L79" s="8">
        <f>IF(ISERROR(VLOOKUP($B79,'Race 8'!$G$3:$I$64,3,FALSE)),0,VLOOKUP($B79,'Race 8'!$G$3:$I$64,3,FALSE))</f>
        <v>53</v>
      </c>
      <c r="M79" s="8">
        <f>IF(ISERROR(VLOOKUP($B79,'Race 9'!$G$3:$I$60,3,FALSE)),0,VLOOKUP($B79,'Race 9'!$G$3:$I$60,3,FALSE))</f>
        <v>68</v>
      </c>
      <c r="N79" s="8">
        <f>IF(ISERROR(VLOOKUP($B79,'Race 10'!$G$3:$I$52,3,FALSE)),0,VLOOKUP($B79,'Race 10'!$G$3:$I$52,3,FALSE))</f>
        <v>55</v>
      </c>
      <c r="O79" s="186"/>
      <c r="P79" s="1">
        <v>6</v>
      </c>
    </row>
    <row r="80" spans="1:16" ht="12.75">
      <c r="A80" s="8">
        <v>5</v>
      </c>
      <c r="B80" s="49" t="s">
        <v>204</v>
      </c>
      <c r="C80" s="8">
        <f t="shared" si="2"/>
        <v>6</v>
      </c>
      <c r="D80" s="8">
        <f>SUM(LARGE(E80:N80,{1,2,3,4,5,6,7}))</f>
        <v>358</v>
      </c>
      <c r="E80" s="9">
        <f>IF(ISERROR(VLOOKUP(B80,'Race 1'!$G$3:$I$65,3,FALSE)),0,VLOOKUP(B80,'Race 1'!$G$3:$I$65,3,FALSE))</f>
        <v>0</v>
      </c>
      <c r="F80" s="9">
        <f>IF(ISERROR(VLOOKUP($B80,'Race 2'!$G$3:$I$65,3,FALSE)),0,VLOOKUP($B80,'Race 2'!$G$3:$I$65,3,FALSE))</f>
        <v>0</v>
      </c>
      <c r="G80" s="9">
        <v>0</v>
      </c>
      <c r="H80" s="9">
        <f>IF(ISERROR(VLOOKUP($B80,'Race 4'!$G$3:$I$65,3,FALSE)),0,VLOOKUP($B80,'Race 4'!$G$3:$I$65,3,FALSE))</f>
        <v>59</v>
      </c>
      <c r="I80" s="8">
        <f>IF(ISERROR(VLOOKUP($B80,'Race 5'!$G$3:$I$65,3,FALSE)),0,VLOOKUP($B80,'Race 5'!$G$3:$I$65,3,FALSE))</f>
        <v>58</v>
      </c>
      <c r="J80" s="8">
        <f>IF(ISERROR(VLOOKUP($B80,'Race 6'!$G$3:$I$65,3,FALSE)),0,VLOOKUP($B80,'Race 6'!$G$3:$I$65,3,FALSE))</f>
        <v>60</v>
      </c>
      <c r="K80" s="8">
        <f>IF(ISERROR(VLOOKUP($B80,'Race 7'!$G$3:$I$56,3,FALSE)),0,VLOOKUP($B80,'Race 7'!$G$3:$I$56,3,FALSE))</f>
        <v>62</v>
      </c>
      <c r="L80" s="8">
        <f>IF(ISERROR(VLOOKUP($B80,'Race 8'!$G$3:$I$64,3,FALSE)),0,VLOOKUP($B80,'Race 8'!$G$3:$I$64,3,FALSE))</f>
        <v>55</v>
      </c>
      <c r="M80" s="8">
        <f>IF(ISERROR(VLOOKUP($B80,'Race 9'!$G$3:$I$60,3,FALSE)),0,VLOOKUP($B80,'Race 9'!$G$3:$I$60,3,FALSE))</f>
        <v>0</v>
      </c>
      <c r="N80" s="8">
        <f>IF(ISERROR(VLOOKUP($B80,'Race 10'!$G$3:$I$52,3,FALSE)),0,VLOOKUP($B80,'Race 10'!$G$3:$I$52,3,FALSE))</f>
        <v>64</v>
      </c>
      <c r="O80" s="186"/>
      <c r="P80" s="1">
        <v>6</v>
      </c>
    </row>
    <row r="81" spans="1:16" ht="12.75">
      <c r="A81" s="8">
        <v>6</v>
      </c>
      <c r="B81" s="49" t="s">
        <v>205</v>
      </c>
      <c r="C81" s="8">
        <f t="shared" si="2"/>
        <v>5</v>
      </c>
      <c r="D81" s="8">
        <f>SUM(LARGE(E81:N81,{1,2,3,4,5,6,7}))</f>
        <v>311</v>
      </c>
      <c r="E81" s="9">
        <f>IF(ISERROR(VLOOKUP(B81,'Race 1'!$G$3:$I$65,3,FALSE)),0,VLOOKUP(B81,'Race 1'!$G$3:$I$65,3,FALSE))</f>
        <v>0</v>
      </c>
      <c r="F81" s="9">
        <f>IF(ISERROR(VLOOKUP($B81,'Race 2'!$G$3:$I$65,3,FALSE)),0,VLOOKUP($B81,'Race 2'!$G$3:$I$65,3,FALSE))</f>
        <v>0</v>
      </c>
      <c r="G81" s="9">
        <v>0</v>
      </c>
      <c r="H81" s="9">
        <f>IF(ISERROR(VLOOKUP($B81,'Race 4'!$G$3:$I$65,3,FALSE)),0,VLOOKUP($B81,'Race 4'!$G$3:$I$65,3,FALSE))</f>
        <v>58</v>
      </c>
      <c r="I81" s="8">
        <f>IF(ISERROR(VLOOKUP($B81,'Race 5'!$G$3:$I$65,3,FALSE)),0,VLOOKUP($B81,'Race 5'!$G$3:$I$65,3,FALSE))</f>
        <v>56</v>
      </c>
      <c r="J81" s="8">
        <f>IF(ISERROR(VLOOKUP($B81,'Race 6'!$G$3:$I$65,3,FALSE)),0,VLOOKUP($B81,'Race 6'!$G$3:$I$65,3,FALSE))</f>
        <v>0</v>
      </c>
      <c r="K81" s="8">
        <f>IF(ISERROR(VLOOKUP($B81,'Race 7'!$G$3:$I$56,3,FALSE)),0,VLOOKUP($B81,'Race 7'!$G$3:$I$56,3,FALSE))</f>
        <v>0</v>
      </c>
      <c r="L81" s="8">
        <f>IF(ISERROR(VLOOKUP($B81,'Race 8'!$G$3:$I$64,3,FALSE)),0,VLOOKUP($B81,'Race 8'!$G$3:$I$64,3,FALSE))</f>
        <v>56</v>
      </c>
      <c r="M81" s="8">
        <f>IF(ISERROR(VLOOKUP($B81,'Race 9'!$G$3:$I$60,3,FALSE)),0,VLOOKUP($B81,'Race 9'!$G$3:$I$60,3,FALSE))</f>
        <v>73</v>
      </c>
      <c r="N81" s="8">
        <f>IF(ISERROR(VLOOKUP($B81,'Race 10'!$G$3:$I$52,3,FALSE)),0,VLOOKUP($B81,'Race 10'!$G$3:$I$52,3,FALSE))</f>
        <v>68</v>
      </c>
      <c r="O81" s="186"/>
      <c r="P81" s="1">
        <v>6</v>
      </c>
    </row>
    <row r="82" spans="1:16" ht="12.75">
      <c r="A82" s="8">
        <v>7</v>
      </c>
      <c r="B82" s="49" t="s">
        <v>38</v>
      </c>
      <c r="C82" s="8">
        <f t="shared" si="2"/>
        <v>4</v>
      </c>
      <c r="D82" s="8">
        <f>SUM(LARGE(E82:N82,{1,2,3,4,5,6,7}))</f>
        <v>203</v>
      </c>
      <c r="E82" s="9">
        <f>IF(ISERROR(VLOOKUP(B82,'Race 1'!$G$3:$I$65,3,FALSE)),0,VLOOKUP(B82,'Race 1'!$G$3:$I$65,3,FALSE))</f>
        <v>44</v>
      </c>
      <c r="F82" s="9">
        <f>IF(ISERROR(VLOOKUP($B82,'Race 2'!$G$3:$I$65,3,FALSE)),0,VLOOKUP($B82,'Race 2'!$G$3:$I$65,3,FALSE))</f>
        <v>0</v>
      </c>
      <c r="G82" s="9">
        <f>IF(ISERROR(VLOOKUP($B82,'Race 3'!$G$3:$I$65,3,FALSE)),0,VLOOKUP($B82,'Race 3'!$G$3:$I$65,3,FALSE))</f>
        <v>0</v>
      </c>
      <c r="H82" s="9">
        <f>IF(ISERROR(VLOOKUP($B82,'Race 4'!$G$3:$I$65,3,FALSE)),0,VLOOKUP($B82,'Race 4'!$G$3:$I$65,3,FALSE))</f>
        <v>51</v>
      </c>
      <c r="I82" s="8">
        <f>IF(ISERROR(VLOOKUP($B82,'Race 5'!$G$3:$I$65,3,FALSE)),0,VLOOKUP($B82,'Race 5'!$G$3:$I$65,3,FALSE))</f>
        <v>0</v>
      </c>
      <c r="J82" s="8">
        <f>IF(ISERROR(VLOOKUP($B82,'Race 6'!$G$3:$I$65,3,FALSE)),0,VLOOKUP($B82,'Race 6'!$G$3:$I$65,3,FALSE))</f>
        <v>0</v>
      </c>
      <c r="K82" s="8">
        <f>IF(ISERROR(VLOOKUP($B82,'Race 7'!$G$3:$I$56,3,FALSE)),0,VLOOKUP($B82,'Race 7'!$G$3:$I$56,3,FALSE))</f>
        <v>0</v>
      </c>
      <c r="L82" s="8">
        <f>IF(ISERROR(VLOOKUP($B82,'Race 8'!$G$3:$I$64,3,FALSE)),0,VLOOKUP($B82,'Race 8'!$G$3:$I$64,3,FALSE))</f>
        <v>51</v>
      </c>
      <c r="M82" s="8">
        <f>IF(ISERROR(VLOOKUP($B82,'Race 9'!$G$3:$I$60,3,FALSE)),0,VLOOKUP($B82,'Race 9'!$G$3:$I$60,3,FALSE))</f>
        <v>0</v>
      </c>
      <c r="N82" s="8">
        <f>IF(ISERROR(VLOOKUP($B82,'Race 10'!$G$3:$I$52,3,FALSE)),0,VLOOKUP($B82,'Race 10'!$G$3:$I$52,3,FALSE))</f>
        <v>57</v>
      </c>
      <c r="O82" s="186"/>
      <c r="P82" s="1">
        <v>6</v>
      </c>
    </row>
    <row r="83" spans="1:16" ht="12.75">
      <c r="A83" s="8">
        <v>8</v>
      </c>
      <c r="B83" s="49" t="s">
        <v>202</v>
      </c>
      <c r="C83" s="8">
        <f t="shared" si="2"/>
        <v>3</v>
      </c>
      <c r="D83" s="8">
        <f>SUM(LARGE(E83:N83,{1,2,3,4,5,6,7}))</f>
        <v>198</v>
      </c>
      <c r="E83" s="9">
        <f>IF(ISERROR(VLOOKUP(B83,'Race 1'!$G$3:$I$65,3,FALSE)),0,VLOOKUP(B83,'Race 1'!$G$3:$I$65,3,FALSE))</f>
        <v>0</v>
      </c>
      <c r="F83" s="9">
        <f>IF(ISERROR(VLOOKUP($B83,'Race 2'!$G$3:$I$65,3,FALSE)),0,VLOOKUP($B83,'Race 2'!$G$3:$I$65,3,FALSE))</f>
        <v>0</v>
      </c>
      <c r="G83" s="9">
        <f>IF(ISERROR(VLOOKUP($B83,'Race 3'!$G$3:$I$65,3,FALSE)),0,VLOOKUP($B83,'Race 3'!$G$3:$I$65,3,FALSE))</f>
        <v>68</v>
      </c>
      <c r="H83" s="9">
        <f>IF(ISERROR(VLOOKUP($B83,'Race 4'!$G$3:$I$65,3,FALSE)),0,VLOOKUP($B83,'Race 4'!$G$3:$I$65,3,FALSE))</f>
        <v>0</v>
      </c>
      <c r="I83" s="8">
        <f>IF(ISERROR(VLOOKUP($B83,'Race 5'!$G$3:$I$65,3,FALSE)),0,VLOOKUP($B83,'Race 5'!$G$3:$I$65,3,FALSE))</f>
        <v>0</v>
      </c>
      <c r="J83" s="8">
        <f>IF(ISERROR(VLOOKUP($B83,'Race 6'!$G$3:$I$65,3,FALSE)),0,VLOOKUP($B83,'Race 6'!$G$3:$I$65,3,FALSE))</f>
        <v>0</v>
      </c>
      <c r="K83" s="8">
        <f>IF(ISERROR(VLOOKUP($B83,'Race 7'!$G$3:$I$56,3,FALSE)),0,VLOOKUP($B83,'Race 7'!$G$3:$I$56,3,FALSE))</f>
        <v>0</v>
      </c>
      <c r="L83" s="8">
        <f>IF(ISERROR(VLOOKUP($B83,'Race 8'!$G$3:$I$64,3,FALSE)),0,VLOOKUP($B83,'Race 8'!$G$3:$I$64,3,FALSE))</f>
        <v>64</v>
      </c>
      <c r="M83" s="8">
        <f>IF(ISERROR(VLOOKUP($B83,'Race 9'!$G$3:$I$60,3,FALSE)),0,VLOOKUP($B83,'Race 9'!$G$3:$I$60,3,FALSE))</f>
        <v>0</v>
      </c>
      <c r="N83" s="8">
        <f>IF(ISERROR(VLOOKUP($B83,'Race 10'!$G$3:$I$52,3,FALSE)),0,VLOOKUP($B83,'Race 10'!$G$3:$I$52,3,FALSE))</f>
        <v>66</v>
      </c>
      <c r="O83" s="186"/>
      <c r="P83" s="1">
        <v>6</v>
      </c>
    </row>
    <row r="84" spans="1:16" ht="12.75">
      <c r="A84" s="8">
        <v>9</v>
      </c>
      <c r="B84" s="49" t="s">
        <v>222</v>
      </c>
      <c r="C84" s="8">
        <f t="shared" si="2"/>
        <v>3</v>
      </c>
      <c r="D84" s="8">
        <f>SUM(LARGE(E84:N84,{1,2,3,4,5,6,7}))</f>
        <v>189</v>
      </c>
      <c r="E84" s="9">
        <f>IF(ISERROR(VLOOKUP(B84,'Race 1'!$G$3:$I$65,3,FALSE)),0,VLOOKUP(B84,'Race 1'!$G$3:$I$65,3,FALSE))</f>
        <v>0</v>
      </c>
      <c r="F84" s="9">
        <f>IF(ISERROR(VLOOKUP($B84,'Race 2'!$G$3:$I$65,3,FALSE)),0,VLOOKUP($B84,'Race 2'!$G$3:$I$65,3,FALSE))</f>
        <v>0</v>
      </c>
      <c r="G84" s="9">
        <f>IF(ISERROR(VLOOKUP($B84,'Race 3'!$G$3:$I$65,3,FALSE)),0,VLOOKUP($B84,'Race 3'!$G$3:$I$65,3,FALSE))</f>
        <v>0</v>
      </c>
      <c r="H84" s="9">
        <f>IF(ISERROR(VLOOKUP($B84,'Race 4'!$G$3:$I$65,3,FALSE)),0,VLOOKUP($B84,'Race 4'!$G$3:$I$65,3,FALSE))</f>
        <v>60</v>
      </c>
      <c r="I84" s="8">
        <f>IF(ISERROR(VLOOKUP($B84,'Race 5'!$G$3:$I$65,3,FALSE)),0,VLOOKUP($B84,'Race 5'!$G$3:$I$65,3,FALSE))</f>
        <v>57</v>
      </c>
      <c r="J84" s="8">
        <f>IF(ISERROR(VLOOKUP($B84,'Race 6'!$G$3:$I$65,3,FALSE)),0,VLOOKUP($B84,'Race 6'!$G$3:$I$65,3,FALSE))</f>
        <v>0</v>
      </c>
      <c r="K84" s="8">
        <f>IF(ISERROR(VLOOKUP($B84,'Race 7'!$G$3:$I$56,3,FALSE)),0,VLOOKUP($B84,'Race 7'!$G$3:$I$56,3,FALSE))</f>
        <v>0</v>
      </c>
      <c r="L84" s="8">
        <f>IF(ISERROR(VLOOKUP($B84,'Race 8'!$G$3:$I$64,3,FALSE)),0,VLOOKUP($B84,'Race 8'!$G$3:$I$64,3,FALSE))</f>
        <v>0</v>
      </c>
      <c r="M84" s="8">
        <f>IF(ISERROR(VLOOKUP($B84,'Race 9'!$G$3:$I$60,3,FALSE)),0,VLOOKUP($B84,'Race 9'!$G$3:$I$60,3,FALSE))</f>
        <v>0</v>
      </c>
      <c r="N84" s="8">
        <f>IF(ISERROR(VLOOKUP($B84,'Race 10'!$G$3:$I$52,3,FALSE)),0,VLOOKUP($B84,'Race 10'!$G$3:$I$52,3,FALSE))</f>
        <v>72</v>
      </c>
      <c r="O84" s="186"/>
      <c r="P84" s="1">
        <v>6</v>
      </c>
    </row>
    <row r="85" spans="1:16" ht="12.75">
      <c r="A85" s="8">
        <v>10</v>
      </c>
      <c r="B85" s="49" t="s">
        <v>196</v>
      </c>
      <c r="C85" s="8">
        <f t="shared" si="2"/>
        <v>3</v>
      </c>
      <c r="D85" s="8">
        <f>SUM(LARGE(E85:N85,{1,2,3,4,5,6,7}))</f>
        <v>173</v>
      </c>
      <c r="E85" s="9">
        <f>IF(ISERROR(VLOOKUP(B85,'Race 1'!$G$3:$I$65,3,FALSE)),0,VLOOKUP(B85,'Race 1'!$G$3:$I$65,3,FALSE))</f>
        <v>0</v>
      </c>
      <c r="F85" s="9">
        <f>IF(ISERROR(VLOOKUP($B85,'Race 2'!$G$3:$I$65,3,FALSE)),0,VLOOKUP($B85,'Race 2'!$G$3:$I$65,3,FALSE))</f>
        <v>55</v>
      </c>
      <c r="G85" s="9">
        <f>IF(ISERROR(VLOOKUP($B85,'Race 3'!$G$3:$I$65,3,FALSE)),0,VLOOKUP($B85,'Race 3'!$G$3:$I$65,3,FALSE))</f>
        <v>0</v>
      </c>
      <c r="H85" s="9">
        <f>IF(ISERROR(VLOOKUP($B85,'Race 4'!$G$3:$I$65,3,FALSE)),0,VLOOKUP($B85,'Race 4'!$G$3:$I$65,3,FALSE))</f>
        <v>0</v>
      </c>
      <c r="I85" s="8">
        <f>IF(ISERROR(VLOOKUP($B85,'Race 5'!$G$3:$I$65,3,FALSE)),0,VLOOKUP($B85,'Race 5'!$G$3:$I$65,3,FALSE))</f>
        <v>55</v>
      </c>
      <c r="J85" s="8">
        <f>IF(ISERROR(VLOOKUP($B85,'Race 6'!$G$3:$I$65,3,FALSE)),0,VLOOKUP($B85,'Race 6'!$G$3:$I$65,3,FALSE))</f>
        <v>0</v>
      </c>
      <c r="K85" s="8">
        <f>IF(ISERROR(VLOOKUP($B85,'Race 7'!$G$3:$I$56,3,FALSE)),0,VLOOKUP($B85,'Race 7'!$G$3:$I$56,3,FALSE))</f>
        <v>0</v>
      </c>
      <c r="L85" s="8">
        <f>IF(ISERROR(VLOOKUP($B85,'Race 8'!$G$3:$I$64,3,FALSE)),0,VLOOKUP($B85,'Race 8'!$G$3:$I$64,3,FALSE))</f>
        <v>0</v>
      </c>
      <c r="M85" s="8">
        <f>IF(ISERROR(VLOOKUP($B85,'Race 9'!$G$3:$I$60,3,FALSE)),0,VLOOKUP($B85,'Race 9'!$G$3:$I$60,3,FALSE))</f>
        <v>0</v>
      </c>
      <c r="N85" s="8">
        <f>IF(ISERROR(VLOOKUP($B85,'Race 10'!$G$3:$I$52,3,FALSE)),0,VLOOKUP($B85,'Race 10'!$G$3:$I$52,3,FALSE))</f>
        <v>63</v>
      </c>
      <c r="O85" s="186"/>
      <c r="P85" s="1">
        <v>6</v>
      </c>
    </row>
    <row r="86" spans="1:16" ht="12.75">
      <c r="A86" s="8">
        <v>11</v>
      </c>
      <c r="B86" s="49" t="s">
        <v>220</v>
      </c>
      <c r="C86" s="8">
        <f t="shared" si="2"/>
        <v>3</v>
      </c>
      <c r="D86" s="8">
        <f>SUM(LARGE(E86:N86,{1,2,3,4,5,6,7}))</f>
        <v>162</v>
      </c>
      <c r="E86" s="9">
        <f>IF(ISERROR(VLOOKUP(B86,'Race 1'!$G$3:$I$65,3,FALSE)),0,VLOOKUP(B86,'Race 1'!$G$3:$I$65,3,FALSE))</f>
        <v>0</v>
      </c>
      <c r="F86" s="9">
        <f>IF(ISERROR(VLOOKUP($B86,'Race 2'!$G$3:$I$65,3,FALSE)),0,VLOOKUP($B86,'Race 2'!$G$3:$I$65,3,FALSE))</f>
        <v>0</v>
      </c>
      <c r="G86" s="9">
        <f>IF(ISERROR(VLOOKUP($B86,'Race 3'!$G$3:$I$65,3,FALSE)),0,VLOOKUP($B86,'Race 3'!$G$3:$I$65,3,FALSE))</f>
        <v>0</v>
      </c>
      <c r="H86" s="9">
        <f>IF(ISERROR(VLOOKUP($B86,'Race 4'!$G$3:$I$65,3,FALSE)),0,VLOOKUP($B86,'Race 4'!$G$3:$I$65,3,FALSE))</f>
        <v>54</v>
      </c>
      <c r="I86" s="8">
        <f>IF(ISERROR(VLOOKUP($B86,'Race 5'!$G$3:$I$65,3,FALSE)),0,VLOOKUP($B86,'Race 5'!$G$3:$I$65,3,FALSE))</f>
        <v>52</v>
      </c>
      <c r="J86" s="8">
        <f>IF(ISERROR(VLOOKUP($B86,'Race 6'!$G$3:$I$65,3,FALSE)),0,VLOOKUP($B86,'Race 6'!$G$3:$I$65,3,FALSE))</f>
        <v>0</v>
      </c>
      <c r="K86" s="8">
        <f>IF(ISERROR(VLOOKUP($B86,'Race 7'!$G$3:$I$56,3,FALSE)),0,VLOOKUP($B86,'Race 7'!$G$3:$I$56,3,FALSE))</f>
        <v>0</v>
      </c>
      <c r="L86" s="8">
        <f>IF(ISERROR(VLOOKUP($B86,'Race 8'!$G$3:$I$64,3,FALSE)),0,VLOOKUP($B86,'Race 8'!$G$3:$I$64,3,FALSE))</f>
        <v>0</v>
      </c>
      <c r="M86" s="8">
        <f>IF(ISERROR(VLOOKUP($B86,'Race 9'!$G$3:$I$60,3,FALSE)),0,VLOOKUP($B86,'Race 9'!$G$3:$I$60,3,FALSE))</f>
        <v>0</v>
      </c>
      <c r="N86" s="8">
        <f>IF(ISERROR(VLOOKUP($B86,'Race 10'!$G$3:$I$52,3,FALSE)),0,VLOOKUP($B86,'Race 10'!$G$3:$I$52,3,FALSE))</f>
        <v>56</v>
      </c>
      <c r="O86" s="186"/>
      <c r="P86" s="1">
        <v>6</v>
      </c>
    </row>
    <row r="87" spans="1:16" ht="12.75">
      <c r="A87" s="8">
        <v>12</v>
      </c>
      <c r="B87" s="49" t="s">
        <v>221</v>
      </c>
      <c r="C87" s="8">
        <f t="shared" si="2"/>
        <v>3</v>
      </c>
      <c r="D87" s="8">
        <f>SUM(LARGE(E87:N87,{1,2,3,4,5,6,7}))</f>
        <v>148</v>
      </c>
      <c r="E87" s="9">
        <f>IF(ISERROR(VLOOKUP(B87,'Race 1'!$G$3:$I$65,3,FALSE)),0,VLOOKUP(B87,'Race 1'!$G$3:$I$65,3,FALSE))</f>
        <v>0</v>
      </c>
      <c r="F87" s="9">
        <f>IF(ISERROR(VLOOKUP($B87,'Race 2'!$G$3:$I$65,3,FALSE)),0,VLOOKUP($B87,'Race 2'!$G$3:$I$65,3,FALSE))</f>
        <v>0</v>
      </c>
      <c r="G87" s="9">
        <f>IF(ISERROR(VLOOKUP($B87,'Race 3'!$G$3:$I$65,3,FALSE)),0,VLOOKUP($B87,'Race 3'!$G$3:$I$65,3,FALSE))</f>
        <v>0</v>
      </c>
      <c r="H87" s="9">
        <f>IF(ISERROR(VLOOKUP($B87,'Race 4'!$G$3:$I$65,3,FALSE)),0,VLOOKUP($B87,'Race 4'!$G$3:$I$65,3,FALSE))</f>
        <v>48</v>
      </c>
      <c r="I87" s="8">
        <f>IF(ISERROR(VLOOKUP($B87,'Race 5'!$G$3:$I$65,3,FALSE)),0,VLOOKUP($B87,'Race 5'!$G$3:$I$65,3,FALSE))</f>
        <v>0</v>
      </c>
      <c r="J87" s="8">
        <f>IF(ISERROR(VLOOKUP($B87,'Race 6'!$G$3:$I$65,3,FALSE)),0,VLOOKUP($B87,'Race 6'!$G$3:$I$65,3,FALSE))</f>
        <v>0</v>
      </c>
      <c r="K87" s="8">
        <f>IF(ISERROR(VLOOKUP($B87,'Race 7'!$G$3:$I$56,3,FALSE)),0,VLOOKUP($B87,'Race 7'!$G$3:$I$56,3,FALSE))</f>
        <v>0</v>
      </c>
      <c r="L87" s="8">
        <f>IF(ISERROR(VLOOKUP($B87,'Race 8'!$G$3:$I$64,3,FALSE)),0,VLOOKUP($B87,'Race 8'!$G$3:$I$64,3,FALSE))</f>
        <v>48</v>
      </c>
      <c r="M87" s="8">
        <f>IF(ISERROR(VLOOKUP($B87,'Race 9'!$G$3:$I$60,3,FALSE)),0,VLOOKUP($B87,'Race 9'!$G$3:$I$60,3,FALSE))</f>
        <v>0</v>
      </c>
      <c r="N87" s="8">
        <f>IF(ISERROR(VLOOKUP($B87,'Race 10'!$G$3:$I$52,3,FALSE)),0,VLOOKUP($B87,'Race 10'!$G$3:$I$52,3,FALSE))</f>
        <v>52</v>
      </c>
      <c r="O87" s="186"/>
      <c r="P87" s="1">
        <v>6</v>
      </c>
    </row>
    <row r="88" spans="1:16" ht="12.75">
      <c r="A88" s="8">
        <v>13</v>
      </c>
      <c r="B88" s="49" t="s">
        <v>203</v>
      </c>
      <c r="C88" s="8">
        <f t="shared" si="2"/>
        <v>2</v>
      </c>
      <c r="D88" s="8">
        <f>SUM(LARGE(E88:N88,{1,2,3,4,5,6,7}))</f>
        <v>129</v>
      </c>
      <c r="E88" s="9">
        <f>IF(ISERROR(VLOOKUP(B88,'Race 1'!$G$3:$I$65,3,FALSE)),0,VLOOKUP(B88,'Race 1'!$G$3:$I$65,3,FALSE))</f>
        <v>0</v>
      </c>
      <c r="F88" s="9">
        <f>IF(ISERROR(VLOOKUP($B88,'Race 2'!$G$3:$I$65,3,FALSE)),0,VLOOKUP($B88,'Race 2'!$G$3:$I$65,3,FALSE))</f>
        <v>0</v>
      </c>
      <c r="G88" s="9">
        <f>IF(ISERROR(VLOOKUP($B88,'Race 3'!$G$3:$I$65,3,FALSE)),0,VLOOKUP($B88,'Race 3'!$G$3:$I$65,3,FALSE))</f>
        <v>62</v>
      </c>
      <c r="H88" s="9">
        <f>IF(ISERROR(VLOOKUP($B88,'Race 4'!$G$3:$I$65,3,FALSE)),0,VLOOKUP($B88,'Race 4'!$G$3:$I$65,3,FALSE))</f>
        <v>67</v>
      </c>
      <c r="I88" s="8">
        <f>IF(ISERROR(VLOOKUP($B88,'Race 5'!$G$3:$I$65,3,FALSE)),0,VLOOKUP($B88,'Race 5'!$G$3:$I$65,3,FALSE))</f>
        <v>0</v>
      </c>
      <c r="J88" s="8">
        <f>IF(ISERROR(VLOOKUP($B88,'Race 6'!$G$3:$I$65,3,FALSE)),0,VLOOKUP($B88,'Race 6'!$G$3:$I$65,3,FALSE))</f>
        <v>0</v>
      </c>
      <c r="K88" s="8">
        <f>IF(ISERROR(VLOOKUP($B88,'Race 7'!$G$3:$I$56,3,FALSE)),0,VLOOKUP($B88,'Race 7'!$G$3:$I$56,3,FALSE))</f>
        <v>0</v>
      </c>
      <c r="L88" s="8">
        <f>IF(ISERROR(VLOOKUP($B88,'Race 8'!$G$3:$I$64,3,FALSE)),0,VLOOKUP($B88,'Race 8'!$G$3:$I$64,3,FALSE))</f>
        <v>0</v>
      </c>
      <c r="M88" s="8">
        <f>IF(ISERROR(VLOOKUP($B88,'Race 9'!$G$3:$I$60,3,FALSE)),0,VLOOKUP($B88,'Race 9'!$G$3:$I$60,3,FALSE))</f>
        <v>0</v>
      </c>
      <c r="N88" s="8">
        <f>IF(ISERROR(VLOOKUP($B88,'Race 10'!$G$3:$I$52,3,FALSE)),0,VLOOKUP($B88,'Race 10'!$G$3:$I$52,3,FALSE))</f>
        <v>0</v>
      </c>
      <c r="O88" s="186"/>
      <c r="P88" s="1">
        <v>6</v>
      </c>
    </row>
    <row r="89" spans="1:16" ht="12.75">
      <c r="A89" s="8">
        <v>14</v>
      </c>
      <c r="B89" s="49" t="s">
        <v>72</v>
      </c>
      <c r="C89" s="8">
        <f t="shared" si="2"/>
        <v>2</v>
      </c>
      <c r="D89" s="8">
        <f>SUM(LARGE(E89:N89,{1,2,3,4,5,6,7}))</f>
        <v>119</v>
      </c>
      <c r="E89" s="9">
        <f>IF(ISERROR(VLOOKUP(B89,'Race 1'!$G$3:$I$65,3,FALSE)),0,VLOOKUP(B89,'Race 1'!$G$3:$I$65,3,FALSE))</f>
        <v>58</v>
      </c>
      <c r="F89" s="9">
        <f>IF(ISERROR(VLOOKUP($B89,'Race 2'!$G$3:$I$65,3,FALSE)),0,VLOOKUP($B89,'Race 2'!$G$3:$I$65,3,FALSE))</f>
        <v>0</v>
      </c>
      <c r="G89" s="9">
        <f>IF(ISERROR(VLOOKUP($B89,'Race 3'!$G$3:$I$65,3,FALSE)),0,VLOOKUP($B89,'Race 3'!$G$3:$I$65,3,FALSE))</f>
        <v>0</v>
      </c>
      <c r="H89" s="9">
        <f>IF(ISERROR(VLOOKUP($B89,'Race 4'!$G$3:$I$65,3,FALSE)),0,VLOOKUP($B89,'Race 4'!$G$3:$I$65,3,FALSE))</f>
        <v>61</v>
      </c>
      <c r="I89" s="8">
        <f>IF(ISERROR(VLOOKUP($B89,'Race 5'!$G$3:$I$65,3,FALSE)),0,VLOOKUP($B89,'Race 5'!$G$3:$I$65,3,FALSE))</f>
        <v>0</v>
      </c>
      <c r="J89" s="8">
        <f>IF(ISERROR(VLOOKUP($B89,'Race 6'!$G$3:$I$65,3,FALSE)),0,VLOOKUP($B89,'Race 6'!$G$3:$I$65,3,FALSE))</f>
        <v>0</v>
      </c>
      <c r="K89" s="8">
        <f>IF(ISERROR(VLOOKUP($B89,'Race 7'!$G$3:$I$56,3,FALSE)),0,VLOOKUP($B89,'Race 7'!$G$3:$I$56,3,FALSE))</f>
        <v>0</v>
      </c>
      <c r="L89" s="8">
        <f>IF(ISERROR(VLOOKUP($B89,'Race 8'!$G$3:$I$64,3,FALSE)),0,VLOOKUP($B89,'Race 8'!$G$3:$I$64,3,FALSE))</f>
        <v>0</v>
      </c>
      <c r="M89" s="8">
        <f>IF(ISERROR(VLOOKUP($B89,'Race 9'!$G$3:$I$60,3,FALSE)),0,VLOOKUP($B89,'Race 9'!$G$3:$I$60,3,FALSE))</f>
        <v>0</v>
      </c>
      <c r="N89" s="8">
        <f>IF(ISERROR(VLOOKUP($B89,'Race 10'!$G$3:$I$52,3,FALSE)),0,VLOOKUP($B89,'Race 10'!$G$3:$I$52,3,FALSE))</f>
        <v>0</v>
      </c>
      <c r="O89" s="186"/>
      <c r="P89" s="1">
        <v>6</v>
      </c>
    </row>
    <row r="90" spans="1:16" ht="12.75">
      <c r="A90" s="8">
        <v>15</v>
      </c>
      <c r="B90" s="49" t="s">
        <v>232</v>
      </c>
      <c r="C90" s="8">
        <f t="shared" si="2"/>
        <v>2</v>
      </c>
      <c r="D90" s="8">
        <f>SUM(LARGE(E90:N90,{1,2,3,4,5,6,7}))</f>
        <v>115</v>
      </c>
      <c r="E90" s="9">
        <f>IF(ISERROR(VLOOKUP(B90,'Race 1'!$G$3:$I$65,3,FALSE)),0,VLOOKUP(B90,'Race 1'!$G$3:$I$65,3,FALSE))</f>
        <v>0</v>
      </c>
      <c r="F90" s="9">
        <f>IF(ISERROR(VLOOKUP($B90,'Race 2'!$G$3:$I$65,3,FALSE)),0,VLOOKUP($B90,'Race 2'!$G$3:$I$65,3,FALSE))</f>
        <v>0</v>
      </c>
      <c r="G90" s="9">
        <f>IF(ISERROR(VLOOKUP($B90,'Race 3'!$G$3:$I$65,3,FALSE)),0,VLOOKUP($B90,'Race 3'!$G$3:$I$65,3,FALSE))</f>
        <v>0</v>
      </c>
      <c r="H90" s="9">
        <f>IF(ISERROR(VLOOKUP($B90,'Race 4'!$G$3:$I$65,3,FALSE)),0,VLOOKUP($B90,'Race 4'!$G$3:$I$65,3,FALSE))</f>
        <v>0</v>
      </c>
      <c r="I90" s="8">
        <f>IF(ISERROR(VLOOKUP($B90,'Race 5'!$G$3:$I$65,3,FALSE)),0,VLOOKUP($B90,'Race 5'!$G$3:$I$65,3,FALSE))</f>
        <v>0</v>
      </c>
      <c r="J90" s="8">
        <f>IF(ISERROR(VLOOKUP($B90,'Race 6'!$G$3:$I$65,3,FALSE)),0,VLOOKUP($B90,'Race 6'!$G$3:$I$65,3,FALSE))</f>
        <v>50</v>
      </c>
      <c r="K90" s="8">
        <f>IF(ISERROR(VLOOKUP($B90,'Race 7'!$G$3:$I$56,3,FALSE)),0,VLOOKUP($B90,'Race 7'!$G$3:$I$56,3,FALSE))</f>
        <v>0</v>
      </c>
      <c r="L90" s="8">
        <f>IF(ISERROR(VLOOKUP($B90,'Race 8'!$G$3:$I$64,3,FALSE)),0,VLOOKUP($B90,'Race 8'!$G$3:$I$64,3,FALSE))</f>
        <v>0</v>
      </c>
      <c r="M90" s="8">
        <f>IF(ISERROR(VLOOKUP($B90,'Race 9'!$G$3:$I$60,3,FALSE)),0,VLOOKUP($B90,'Race 9'!$G$3:$I$60,3,FALSE))</f>
        <v>0</v>
      </c>
      <c r="N90" s="8">
        <f>IF(ISERROR(VLOOKUP($B90,'Race 10'!$G$3:$I$52,3,FALSE)),0,VLOOKUP($B90,'Race 10'!$G$3:$I$52,3,FALSE))</f>
        <v>65</v>
      </c>
      <c r="O90" s="186"/>
      <c r="P90" s="1">
        <v>6</v>
      </c>
    </row>
    <row r="91" spans="1:16" ht="12.75">
      <c r="A91" s="33">
        <v>16</v>
      </c>
      <c r="B91" s="50" t="s">
        <v>62</v>
      </c>
      <c r="C91" s="33">
        <f t="shared" si="2"/>
        <v>1</v>
      </c>
      <c r="D91" s="33">
        <f>SUM(LARGE(E91:N91,{1,2,3,4,5,6,7}))</f>
        <v>46</v>
      </c>
      <c r="E91" s="34">
        <f>IF(ISERROR(VLOOKUP(B91,'Race 1'!$G$3:$I$65,3,FALSE)),0,VLOOKUP(B91,'Race 1'!$G$3:$I$65,3,FALSE))</f>
        <v>46</v>
      </c>
      <c r="F91" s="34">
        <f>IF(ISERROR(VLOOKUP($B91,'Race 2'!$G$3:$I$65,3,FALSE)),0,VLOOKUP($B91,'Race 2'!$G$3:$I$65,3,FALSE))</f>
        <v>0</v>
      </c>
      <c r="G91" s="34">
        <f>IF(ISERROR(VLOOKUP($B91,'Race 3'!$G$3:$I$65,3,FALSE)),0,VLOOKUP($B91,'Race 3'!$G$3:$I$65,3,FALSE))</f>
        <v>0</v>
      </c>
      <c r="H91" s="34">
        <f>IF(ISERROR(VLOOKUP($B91,'Race 4'!$G$3:$I$65,3,FALSE)),0,VLOOKUP($B91,'Race 4'!$G$3:$I$65,3,FALSE))</f>
        <v>0</v>
      </c>
      <c r="I91" s="33">
        <f>IF(ISERROR(VLOOKUP($B91,'Race 5'!$G$3:$I$65,3,FALSE)),0,VLOOKUP($B91,'Race 5'!$G$3:$I$65,3,FALSE))</f>
        <v>0</v>
      </c>
      <c r="J91" s="33">
        <f>IF(ISERROR(VLOOKUP($B91,'Race 6'!$G$3:$I$65,3,FALSE)),0,VLOOKUP($B91,'Race 6'!$G$3:$I$65,3,FALSE))</f>
        <v>0</v>
      </c>
      <c r="K91" s="33">
        <f>IF(ISERROR(VLOOKUP($B91,'Race 7'!$G$3:$I$56,3,FALSE)),0,VLOOKUP($B91,'Race 7'!$G$3:$I$56,3,FALSE))</f>
        <v>0</v>
      </c>
      <c r="L91" s="33">
        <f>IF(ISERROR(VLOOKUP($B91,'Race 8'!$G$3:$I$64,3,FALSE)),0,VLOOKUP($B91,'Race 8'!$G$3:$I$64,3,FALSE))</f>
        <v>0</v>
      </c>
      <c r="M91" s="33">
        <f>IF(ISERROR(VLOOKUP($B91,'Race 9'!$G$3:$I$60,3,FALSE)),0,VLOOKUP($B91,'Race 9'!$G$3:$I$60,3,FALSE))</f>
        <v>0</v>
      </c>
      <c r="N91" s="33">
        <f>IF(ISERROR(VLOOKUP($B91,'Race 10'!$G$3:$I$52,3,FALSE)),0,VLOOKUP($B91,'Race 10'!$G$3:$I$52,3,FALSE))</f>
        <v>0</v>
      </c>
      <c r="O91" s="188"/>
      <c r="P91" s="1">
        <v>6</v>
      </c>
    </row>
    <row r="92" spans="1:16" ht="12.75">
      <c r="A92" s="8">
        <v>1</v>
      </c>
      <c r="B92" s="49" t="s">
        <v>83</v>
      </c>
      <c r="C92" s="8">
        <f t="shared" si="2"/>
        <v>8</v>
      </c>
      <c r="D92" s="8">
        <f>SUM(LARGE(E92:N92,{1,2,3,4,5,6,7}))</f>
        <v>442</v>
      </c>
      <c r="E92" s="9">
        <f>IF(ISERROR(VLOOKUP(B92,'Race 1'!$G$3:$I$65,3,FALSE)),0,VLOOKUP(B92,'Race 1'!$G$3:$I$65,3,FALSE))</f>
        <v>59</v>
      </c>
      <c r="F92" s="9">
        <f>IF(ISERROR(VLOOKUP($B92,'Race 2'!$G$3:$I$65,3,FALSE)),0,VLOOKUP($B92,'Race 2'!$G$3:$I$65,3,FALSE))</f>
        <v>68</v>
      </c>
      <c r="G92" s="9">
        <f>IF(ISERROR(VLOOKUP($B92,'Race 3'!$G$3:$I$65,3,FALSE)),0,VLOOKUP($B92,'Race 3'!$G$3:$I$65,3,FALSE))</f>
        <v>0</v>
      </c>
      <c r="H92" s="9">
        <f>IF(ISERROR(VLOOKUP($B92,'Race 4'!$G$3:$I$65,3,FALSE)),0,VLOOKUP($B92,'Race 4'!$G$3:$I$65,3,FALSE))</f>
        <v>53</v>
      </c>
      <c r="I92" s="8">
        <f>IF(ISERROR(VLOOKUP($B92,'Race 5'!$G$3:$I$65,3,FALSE)),0,VLOOKUP($B92,'Race 5'!$G$3:$I$65,3,FALSE))</f>
        <v>0</v>
      </c>
      <c r="J92" s="8">
        <f>IF(ISERROR(VLOOKUP($B92,'Race 6'!$G$3:$I$65,3,FALSE)),0,VLOOKUP($B92,'Race 6'!$G$3:$I$65,3,FALSE))</f>
        <v>53</v>
      </c>
      <c r="K92" s="8">
        <f>IF(ISERROR(VLOOKUP($B92,'Race 7'!$G$3:$I$56,3,FALSE)),0,VLOOKUP($B92,'Race 7'!$G$3:$I$56,3,FALSE))</f>
        <v>63</v>
      </c>
      <c r="L92" s="8">
        <f>IF(ISERROR(VLOOKUP($B92,'Race 8'!$G$3:$I$64,3,FALSE)),0,VLOOKUP($B92,'Race 8'!$G$3:$I$64,3,FALSE))</f>
        <v>57</v>
      </c>
      <c r="M92" s="8">
        <f>IF(ISERROR(VLOOKUP($B92,'Race 9'!$G$3:$I$60,3,FALSE)),0,VLOOKUP($B92,'Race 9'!$G$3:$I$60,3,FALSE))</f>
        <v>75</v>
      </c>
      <c r="N92" s="8">
        <f>IF(ISERROR(VLOOKUP($B92,'Race 10'!$G$3:$I$52,3,FALSE)),0,VLOOKUP($B92,'Race 10'!$G$3:$I$52,3,FALSE))</f>
        <v>67</v>
      </c>
      <c r="O92" s="187">
        <v>7</v>
      </c>
      <c r="P92" s="1">
        <v>7</v>
      </c>
    </row>
    <row r="93" spans="1:16" ht="12.75">
      <c r="A93" s="8">
        <v>2</v>
      </c>
      <c r="B93" s="49" t="s">
        <v>31</v>
      </c>
      <c r="C93" s="8">
        <f t="shared" si="2"/>
        <v>8</v>
      </c>
      <c r="D93" s="8">
        <f>SUM(LARGE(E93:N93,{1,2,3,4,5,6,7}))</f>
        <v>392</v>
      </c>
      <c r="E93" s="9">
        <f>IF(ISERROR(VLOOKUP(B93,'Race 1'!$G$3:$I$65,3,FALSE)),0,VLOOKUP(B93,'Race 1'!$G$3:$I$65,3,FALSE))</f>
        <v>43</v>
      </c>
      <c r="F93" s="9">
        <f>IF(ISERROR(VLOOKUP($B93,'Race 2'!$G$3:$I$65,3,FALSE)),0,VLOOKUP($B93,'Race 2'!$G$3:$I$65,3,FALSE))</f>
        <v>52</v>
      </c>
      <c r="G93" s="9">
        <f>IF(ISERROR(VLOOKUP($B93,'Race 3'!$G$3:$I$65,3,FALSE)),0,VLOOKUP($B93,'Race 3'!$G$3:$I$65,3,FALSE))</f>
        <v>56</v>
      </c>
      <c r="H93" s="9">
        <f>IF(ISERROR(VLOOKUP($B93,'Race 4'!$G$3:$I$65,3,FALSE)),0,VLOOKUP($B93,'Race 4'!$G$3:$I$65,3,FALSE))</f>
        <v>55</v>
      </c>
      <c r="I93" s="8">
        <f>IF(ISERROR(VLOOKUP($B93,'Race 5'!$G$3:$I$65,3,FALSE)),0,VLOOKUP($B93,'Race 5'!$G$3:$I$65,3,FALSE))</f>
        <v>0</v>
      </c>
      <c r="J93" s="8">
        <f>IF(ISERROR(VLOOKUP($B93,'Race 6'!$G$3:$I$65,3,FALSE)),0,VLOOKUP($B93,'Race 6'!$G$3:$I$65,3,FALSE))</f>
        <v>58</v>
      </c>
      <c r="K93" s="8">
        <f>IF(ISERROR(VLOOKUP($B93,'Race 7'!$G$3:$I$56,3,FALSE)),0,VLOOKUP($B93,'Race 7'!$G$3:$I$56,3,FALSE))</f>
        <v>57</v>
      </c>
      <c r="L93" s="8">
        <f>IF(ISERROR(VLOOKUP($B93,'Race 8'!$G$3:$I$64,3,FALSE)),0,VLOOKUP($B93,'Race 8'!$G$3:$I$64,3,FALSE))</f>
        <v>54</v>
      </c>
      <c r="M93" s="8">
        <f>IF(ISERROR(VLOOKUP($B93,'Race 9'!$G$3:$I$60,3,FALSE)),0,VLOOKUP($B93,'Race 9'!$G$3:$I$60,3,FALSE))</f>
        <v>0</v>
      </c>
      <c r="N93" s="8">
        <f>IF(ISERROR(VLOOKUP($B93,'Race 10'!$G$3:$I$52,3,FALSE)),0,VLOOKUP($B93,'Race 10'!$G$3:$I$52,3,FALSE))</f>
        <v>60</v>
      </c>
      <c r="O93" s="186"/>
      <c r="P93" s="1">
        <v>7</v>
      </c>
    </row>
    <row r="94" spans="1:16" ht="12.75">
      <c r="A94" s="174">
        <v>3</v>
      </c>
      <c r="B94" s="175" t="s">
        <v>18</v>
      </c>
      <c r="C94" s="174">
        <f t="shared" si="2"/>
        <v>9</v>
      </c>
      <c r="D94" s="174">
        <f>SUM(LARGE(E94:N94,{1,2,3,4,5,6,7}))</f>
        <v>363</v>
      </c>
      <c r="E94" s="176">
        <f>IF(ISERROR(VLOOKUP(B94,'Race 1'!$G$3:$I$65,3,FALSE)),0,VLOOKUP(B94,'Race 1'!$G$3:$I$65,3,FALSE))</f>
        <v>42</v>
      </c>
      <c r="F94" s="176">
        <f>IF(ISERROR(VLOOKUP($B94,'Race 2'!$G$3:$I$65,3,FALSE)),0,VLOOKUP($B94,'Race 2'!$G$3:$I$65,3,FALSE))</f>
        <v>51</v>
      </c>
      <c r="G94" s="176">
        <f>IF(ISERROR(VLOOKUP($B94,'Race 3'!$G$3:$I$65,3,FALSE)),0,VLOOKUP($B94,'Race 3'!$G$3:$I$65,3,FALSE))</f>
        <v>52</v>
      </c>
      <c r="H94" s="176">
        <f>IF(ISERROR(VLOOKUP($B94,'Race 4'!$G$3:$I$65,3,FALSE)),0,VLOOKUP($B94,'Race 4'!$G$3:$I$65,3,FALSE))</f>
        <v>49</v>
      </c>
      <c r="I94" s="174">
        <f>IF(ISERROR(VLOOKUP($B94,'Race 5'!$G$3:$I$65,3,FALSE)),0,VLOOKUP($B94,'Race 5'!$G$3:$I$65,3,FALSE))</f>
        <v>48</v>
      </c>
      <c r="J94" s="174">
        <f>IF(ISERROR(VLOOKUP($B94,'Race 6'!$G$3:$I$65,3,FALSE)),0,VLOOKUP($B94,'Race 6'!$G$3:$I$65,3,FALSE))</f>
        <v>54</v>
      </c>
      <c r="K94" s="174">
        <f>IF(ISERROR(VLOOKUP($B94,'Race 7'!$G$3:$I$56,3,FALSE)),0,VLOOKUP($B94,'Race 7'!$G$3:$I$56,3,FALSE))</f>
        <v>55</v>
      </c>
      <c r="L94" s="174">
        <f>IF(ISERROR(VLOOKUP($B94,'Race 8'!$G$3:$I$64,3,FALSE)),0,VLOOKUP($B94,'Race 8'!$G$3:$I$64,3,FALSE))</f>
        <v>49</v>
      </c>
      <c r="M94" s="174">
        <f>IF(ISERROR(VLOOKUP($B94,'Race 9'!$G$3:$I$60,3,FALSE)),0,VLOOKUP($B94,'Race 9'!$G$3:$I$60,3,FALSE))</f>
        <v>0</v>
      </c>
      <c r="N94" s="174">
        <f>IF(ISERROR(VLOOKUP($B94,'Race 10'!$G$3:$I$52,3,FALSE)),0,VLOOKUP($B94,'Race 10'!$G$3:$I$52,3,FALSE))</f>
        <v>53</v>
      </c>
      <c r="O94" s="186"/>
      <c r="P94" s="1">
        <v>7</v>
      </c>
    </row>
    <row r="95" spans="1:16" ht="12.75">
      <c r="A95" s="8">
        <v>4</v>
      </c>
      <c r="B95" s="49" t="s">
        <v>67</v>
      </c>
      <c r="C95" s="8">
        <f t="shared" si="2"/>
        <v>7</v>
      </c>
      <c r="D95" s="8">
        <f>SUM(LARGE(E95:N95,{1,2,3,4,5,6,7}))</f>
        <v>337</v>
      </c>
      <c r="E95" s="9">
        <f>IF(ISERROR(VLOOKUP(B95,'Race 1'!$G$3:$I$65,3,FALSE)),0,VLOOKUP(B95,'Race 1'!$G$3:$I$65,3,FALSE))</f>
        <v>40</v>
      </c>
      <c r="F95" s="9">
        <f>IF(ISERROR(VLOOKUP($B95,'Race 2'!$G$3:$I$65,3,FALSE)),0,VLOOKUP($B95,'Race 2'!$G$3:$I$65,3,FALSE))</f>
        <v>50</v>
      </c>
      <c r="G95" s="9">
        <f>IF(ISERROR(VLOOKUP($B95,'Race 3'!$G$3:$I$65,3,FALSE)),0,VLOOKUP($B95,'Race 3'!$G$3:$I$65,3,FALSE))</f>
        <v>50</v>
      </c>
      <c r="H95" s="9">
        <f>IF(ISERROR(VLOOKUP($B95,'Race 4'!$G$3:$I$65,3,FALSE)),0,VLOOKUP($B95,'Race 4'!$G$3:$I$65,3,FALSE))</f>
        <v>47</v>
      </c>
      <c r="I95" s="8">
        <f>IF(ISERROR(VLOOKUP($B95,'Race 5'!$G$3:$I$65,3,FALSE)),0,VLOOKUP($B95,'Race 5'!$G$3:$I$65,3,FALSE))</f>
        <v>0</v>
      </c>
      <c r="J95" s="8">
        <f>IF(ISERROR(VLOOKUP($B95,'Race 6'!$G$3:$I$65,3,FALSE)),0,VLOOKUP($B95,'Race 6'!$G$3:$I$65,3,FALSE))</f>
        <v>52</v>
      </c>
      <c r="K95" s="8">
        <f>IF(ISERROR(VLOOKUP($B95,'Race 7'!$G$3:$I$56,3,FALSE)),0,VLOOKUP($B95,'Race 7'!$G$3:$I$56,3,FALSE))</f>
        <v>0</v>
      </c>
      <c r="L95" s="8">
        <f>IF(ISERROR(VLOOKUP($B95,'Race 8'!$G$3:$I$64,3,FALSE)),0,VLOOKUP($B95,'Race 8'!$G$3:$I$64,3,FALSE))</f>
        <v>47</v>
      </c>
      <c r="M95" s="8">
        <f>IF(ISERROR(VLOOKUP($B95,'Race 9'!$G$3:$I$60,3,FALSE)),0,VLOOKUP($B95,'Race 9'!$G$3:$I$60,3,FALSE))</f>
        <v>0</v>
      </c>
      <c r="N95" s="8">
        <f>IF(ISERROR(VLOOKUP($B95,'Race 10'!$G$3:$I$52,3,FALSE)),0,VLOOKUP($B95,'Race 10'!$G$3:$I$52,3,FALSE))</f>
        <v>51</v>
      </c>
      <c r="O95" s="186"/>
      <c r="P95" s="1">
        <v>7</v>
      </c>
    </row>
    <row r="96" spans="1:16" ht="12.75">
      <c r="A96" s="8">
        <v>5</v>
      </c>
      <c r="B96" s="49" t="s">
        <v>29</v>
      </c>
      <c r="C96" s="8">
        <f t="shared" si="2"/>
        <v>6</v>
      </c>
      <c r="D96" s="8">
        <f>SUM(LARGE(E96:N96,{1,2,3,4,5,6,7}))</f>
        <v>323</v>
      </c>
      <c r="E96" s="9">
        <f>IF(ISERROR(VLOOKUP(B96,'Race 1'!$G$3:$I$65,3,FALSE)),0,VLOOKUP(B96,'Race 1'!$G$3:$I$65,3,FALSE))</f>
        <v>41</v>
      </c>
      <c r="F96" s="9">
        <f>IF(ISERROR(VLOOKUP($B96,'Race 2'!$G$3:$I$65,3,FALSE)),0,VLOOKUP($B96,'Race 2'!$G$3:$I$65,3,FALSE))</f>
        <v>0</v>
      </c>
      <c r="G96" s="9">
        <f>IF(ISERROR(VLOOKUP($B96,'Race 3'!$G$3:$I$65,3,FALSE)),0,VLOOKUP($B96,'Race 3'!$G$3:$I$65,3,FALSE))</f>
        <v>54</v>
      </c>
      <c r="H96" s="9">
        <f>IF(ISERROR(VLOOKUP($B96,'Race 4'!$G$3:$I$65,3,FALSE)),0,VLOOKUP($B96,'Race 4'!$G$3:$I$65,3,FALSE))</f>
        <v>0</v>
      </c>
      <c r="I96" s="8">
        <f>IF(ISERROR(VLOOKUP($B96,'Race 5'!$G$3:$I$65,3,FALSE)),0,VLOOKUP($B96,'Race 5'!$G$3:$I$65,3,FALSE))</f>
        <v>49</v>
      </c>
      <c r="J96" s="8">
        <f>IF(ISERROR(VLOOKUP($B96,'Race 6'!$G$3:$I$65,3,FALSE)),0,VLOOKUP($B96,'Race 6'!$G$3:$I$65,3,FALSE))</f>
        <v>57</v>
      </c>
      <c r="K96" s="8">
        <f>IF(ISERROR(VLOOKUP($B96,'Race 7'!$G$3:$I$56,3,FALSE)),0,VLOOKUP($B96,'Race 7'!$G$3:$I$56,3,FALSE))</f>
        <v>0</v>
      </c>
      <c r="L96" s="8">
        <f>IF(ISERROR(VLOOKUP($B96,'Race 8'!$G$3:$I$64,3,FALSE)),0,VLOOKUP($B96,'Race 8'!$G$3:$I$64,3,FALSE))</f>
        <v>52</v>
      </c>
      <c r="M96" s="8">
        <f>IF(ISERROR(VLOOKUP($B96,'Race 9'!$G$3:$I$60,3,FALSE)),0,VLOOKUP($B96,'Race 9'!$G$3:$I$60,3,FALSE))</f>
        <v>70</v>
      </c>
      <c r="N96" s="8">
        <f>IF(ISERROR(VLOOKUP($B96,'Race 10'!$G$3:$I$52,3,FALSE)),0,VLOOKUP($B96,'Race 10'!$G$3:$I$52,3,FALSE))</f>
        <v>0</v>
      </c>
      <c r="O96" s="186"/>
      <c r="P96" s="1">
        <v>7</v>
      </c>
    </row>
    <row r="97" spans="1:16" ht="12.75">
      <c r="A97" s="33">
        <v>6</v>
      </c>
      <c r="B97" s="50" t="s">
        <v>207</v>
      </c>
      <c r="C97" s="33">
        <f t="shared" si="2"/>
        <v>2</v>
      </c>
      <c r="D97" s="33">
        <f>SUM(LARGE(E97:N97,{1,2,3,4,5,6,7}))</f>
        <v>107</v>
      </c>
      <c r="E97" s="34">
        <f>IF(ISERROR(VLOOKUP(B97,'Race 1'!$G$3:$I$65,3,FALSE)),0,VLOOKUP(B97,'Race 1'!$G$3:$I$65,3,FALSE))</f>
        <v>0</v>
      </c>
      <c r="F97" s="34">
        <f>IF(ISERROR(VLOOKUP($B97,'Race 2'!$G$3:$I$65,3,FALSE)),0,VLOOKUP($B97,'Race 2'!$G$3:$I$65,3,FALSE))</f>
        <v>0</v>
      </c>
      <c r="G97" s="34">
        <f>IF(ISERROR(VLOOKUP($B97,'Race 3'!$G$3:$I$65,3,FALSE)),0,VLOOKUP($B97,'Race 3'!$G$3:$I$65,3,FALSE))</f>
        <v>53</v>
      </c>
      <c r="H97" s="34">
        <f>IF(ISERROR(VLOOKUP($B97,'Race 4'!$G$3:$I$65,3,FALSE)),0,VLOOKUP($B97,'Race 4'!$G$3:$I$65,3,FALSE))</f>
        <v>0</v>
      </c>
      <c r="I97" s="33">
        <f>IF(ISERROR(VLOOKUP($B97,'Race 5'!$G$3:$I$65,3,FALSE)),0,VLOOKUP($B97,'Race 5'!$G$3:$I$65,3,FALSE))</f>
        <v>0</v>
      </c>
      <c r="J97" s="33">
        <f>IF(ISERROR(VLOOKUP($B97,'Race 6'!$G$3:$I$65,3,FALSE)),0,VLOOKUP($B97,'Race 6'!$G$3:$I$65,3,FALSE))</f>
        <v>0</v>
      </c>
      <c r="K97" s="33">
        <f>IF(ISERROR(VLOOKUP($B97,'Race 7'!$G$3:$I$56,3,FALSE)),0,VLOOKUP($B97,'Race 7'!$G$3:$I$56,3,FALSE))</f>
        <v>54</v>
      </c>
      <c r="L97" s="33">
        <f>IF(ISERROR(VLOOKUP($B97,'Race 8'!$G$3:$I$64,3,FALSE)),0,VLOOKUP($B97,'Race 8'!$G$3:$I$64,3,FALSE))</f>
        <v>0</v>
      </c>
      <c r="M97" s="33">
        <f>IF(ISERROR(VLOOKUP($B97,'Race 9'!$G$3:$I$60,3,FALSE)),0,VLOOKUP($B97,'Race 9'!$G$3:$I$60,3,FALSE))</f>
        <v>0</v>
      </c>
      <c r="N97" s="33">
        <f>IF(ISERROR(VLOOKUP($B97,'Race 10'!$G$3:$I$52,3,FALSE)),0,VLOOKUP($B97,'Race 10'!$G$3:$I$52,3,FALSE))</f>
        <v>0</v>
      </c>
      <c r="O97" s="188"/>
      <c r="P97" s="1">
        <v>7</v>
      </c>
    </row>
    <row r="98" spans="1:15" ht="12">
      <c r="A98" s="11"/>
      <c r="B98" s="45"/>
      <c r="C98" s="11"/>
      <c r="D98" s="11"/>
      <c r="E98" s="55"/>
      <c r="F98" s="55"/>
      <c r="G98" s="55"/>
      <c r="H98" s="55"/>
      <c r="I98" s="11"/>
      <c r="J98" s="11"/>
      <c r="K98" s="11"/>
      <c r="L98" s="11"/>
      <c r="M98" s="11"/>
      <c r="N98" s="11"/>
      <c r="O98" s="3"/>
    </row>
    <row r="99" spans="1:15" ht="12">
      <c r="A99" s="11">
        <f>COUNT(A3:A98)</f>
        <v>95</v>
      </c>
      <c r="B99" s="45" t="s">
        <v>23</v>
      </c>
      <c r="C99" s="11">
        <f>SUM(C3:C98)</f>
        <v>506</v>
      </c>
      <c r="D99" s="11"/>
      <c r="E99" s="11">
        <f>COUNTIF(E3:E98,"&gt;0")</f>
        <v>61</v>
      </c>
      <c r="F99" s="11">
        <f>COUNTIF(F3:F98,"&gt;0")</f>
        <v>51</v>
      </c>
      <c r="G99" s="11">
        <f>COUNTIF(G3:G98,"&gt;0")</f>
        <v>51</v>
      </c>
      <c r="H99" s="11">
        <f>COUNTIF(H3:H98,"&gt;0")</f>
        <v>54</v>
      </c>
      <c r="I99" s="11">
        <f>COUNTIF(I3:I98,"&gt;0")</f>
        <v>53</v>
      </c>
      <c r="J99" s="11">
        <f>COUNTIF(J3:J97,"&gt;0")</f>
        <v>51</v>
      </c>
      <c r="K99" s="11">
        <f>COUNTIF(K3:K97,"&gt;0")</f>
        <v>47</v>
      </c>
      <c r="L99" s="11">
        <f>COUNTIF(L3:L97,"&gt;0")</f>
        <v>55</v>
      </c>
      <c r="M99" s="11">
        <f>COUNTIF(M3:M97,"&gt;0")</f>
        <v>33</v>
      </c>
      <c r="N99" s="11">
        <f>COUNTIF(N3:N97,"&gt;0")</f>
        <v>50</v>
      </c>
      <c r="O99" s="3"/>
    </row>
    <row r="100" spans="1:14" ht="12">
      <c r="A100" s="94"/>
      <c r="B100" s="4" t="s">
        <v>74</v>
      </c>
      <c r="C100" s="94"/>
      <c r="D100" s="4"/>
      <c r="E100" s="94">
        <v>5</v>
      </c>
      <c r="F100" s="94">
        <v>10</v>
      </c>
      <c r="G100" s="94">
        <v>3.1</v>
      </c>
      <c r="H100" s="94">
        <v>5</v>
      </c>
      <c r="I100" s="94">
        <v>3.75</v>
      </c>
      <c r="J100" s="94">
        <v>5.7</v>
      </c>
      <c r="K100" s="94">
        <v>3.1</v>
      </c>
      <c r="L100" s="94">
        <v>6.65</v>
      </c>
      <c r="M100" s="94">
        <v>4.3</v>
      </c>
      <c r="N100" s="94">
        <v>6.2</v>
      </c>
    </row>
    <row r="101" spans="1:14" ht="12">
      <c r="A101" s="94"/>
      <c r="B101" s="4" t="s">
        <v>264</v>
      </c>
      <c r="C101" s="11">
        <f>SUM(C5:C100)</f>
        <v>993</v>
      </c>
      <c r="D101" s="4"/>
      <c r="E101" s="94">
        <f aca="true" t="shared" si="3" ref="E101:N101">E100*E99</f>
        <v>305</v>
      </c>
      <c r="F101" s="94">
        <f t="shared" si="3"/>
        <v>510</v>
      </c>
      <c r="G101" s="94">
        <f t="shared" si="3"/>
        <v>158.1</v>
      </c>
      <c r="H101" s="94">
        <f t="shared" si="3"/>
        <v>270</v>
      </c>
      <c r="I101" s="94">
        <f t="shared" si="3"/>
        <v>198.75</v>
      </c>
      <c r="J101" s="94">
        <f t="shared" si="3"/>
        <v>290.7</v>
      </c>
      <c r="K101" s="94">
        <f t="shared" si="3"/>
        <v>145.70000000000002</v>
      </c>
      <c r="L101" s="94">
        <f t="shared" si="3"/>
        <v>365.75</v>
      </c>
      <c r="M101" s="94">
        <f t="shared" si="3"/>
        <v>141.9</v>
      </c>
      <c r="N101" s="94">
        <f t="shared" si="3"/>
        <v>310</v>
      </c>
    </row>
    <row r="102" spans="1:14" ht="12">
      <c r="A102" s="94"/>
      <c r="B102" s="4"/>
      <c r="C102" s="4"/>
      <c r="D102" s="4"/>
      <c r="E102" s="94"/>
      <c r="F102" s="94"/>
      <c r="G102" s="94"/>
      <c r="H102" s="94"/>
      <c r="I102" s="94"/>
      <c r="J102" s="94"/>
      <c r="K102" s="94"/>
      <c r="L102" s="94"/>
      <c r="M102" s="94"/>
      <c r="N102" s="94"/>
    </row>
    <row r="103" spans="1:14" ht="12">
      <c r="A103" s="94"/>
      <c r="B103" s="4"/>
      <c r="C103" s="4"/>
      <c r="D103" s="4"/>
      <c r="E103" s="94"/>
      <c r="F103" s="94"/>
      <c r="G103" s="94"/>
      <c r="H103" s="94"/>
      <c r="I103" s="94"/>
      <c r="J103" s="94"/>
      <c r="K103" s="94"/>
      <c r="L103" s="94"/>
      <c r="M103" s="94"/>
      <c r="N103" s="94"/>
    </row>
    <row r="104" spans="1:14" ht="12">
      <c r="A104" s="94"/>
      <c r="B104" s="4"/>
      <c r="C104" s="4"/>
      <c r="D104" s="4"/>
      <c r="E104" s="94"/>
      <c r="F104" s="94"/>
      <c r="G104" s="94"/>
      <c r="H104" s="94"/>
      <c r="I104" s="94"/>
      <c r="J104" s="94"/>
      <c r="K104" s="94"/>
      <c r="L104" s="94"/>
      <c r="M104" s="94"/>
      <c r="N104" s="94"/>
    </row>
    <row r="105" spans="1:14" ht="12">
      <c r="A105" s="94"/>
      <c r="B105" s="4"/>
      <c r="C105" s="4"/>
      <c r="D105" s="4"/>
      <c r="E105" s="94"/>
      <c r="F105" s="94"/>
      <c r="G105" s="94"/>
      <c r="H105" s="94"/>
      <c r="I105" s="94"/>
      <c r="J105" s="94"/>
      <c r="K105" s="94"/>
      <c r="L105" s="94"/>
      <c r="M105" s="94"/>
      <c r="N105" s="94"/>
    </row>
    <row r="106" spans="1:14" ht="12">
      <c r="A106" s="94"/>
      <c r="B106" s="4"/>
      <c r="C106" s="4"/>
      <c r="D106" s="4"/>
      <c r="E106" s="94"/>
      <c r="F106" s="94"/>
      <c r="G106" s="94"/>
      <c r="H106" s="94"/>
      <c r="I106" s="94"/>
      <c r="J106" s="94"/>
      <c r="K106" s="94"/>
      <c r="L106" s="94"/>
      <c r="M106" s="94"/>
      <c r="N106" s="94"/>
    </row>
    <row r="107" spans="1:14" ht="12">
      <c r="A107" s="94"/>
      <c r="B107" s="4"/>
      <c r="C107" s="4"/>
      <c r="D107" s="4"/>
      <c r="E107" s="94"/>
      <c r="F107" s="94"/>
      <c r="G107" s="94"/>
      <c r="H107" s="94"/>
      <c r="I107" s="94"/>
      <c r="J107" s="94"/>
      <c r="K107" s="94"/>
      <c r="L107" s="94"/>
      <c r="M107" s="94"/>
      <c r="N107" s="94"/>
    </row>
  </sheetData>
  <mergeCells count="8">
    <mergeCell ref="Q1:Q2"/>
    <mergeCell ref="O3:O17"/>
    <mergeCell ref="O18:O32"/>
    <mergeCell ref="O92:O97"/>
    <mergeCell ref="O33:O44"/>
    <mergeCell ref="O45:O61"/>
    <mergeCell ref="O62:O75"/>
    <mergeCell ref="O76:O91"/>
  </mergeCells>
  <printOptions/>
  <pageMargins left="0.75" right="0.75" top="1" bottom="1" header="0.5" footer="0.5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61"/>
  <sheetViews>
    <sheetView showGridLines="0" workbookViewId="0" topLeftCell="A1">
      <selection activeCell="G3" sqref="G3:G53"/>
    </sheetView>
  </sheetViews>
  <sheetFormatPr defaultColWidth="9.140625" defaultRowHeight="12.75"/>
  <cols>
    <col min="1" max="1" width="4.421875" style="5" customWidth="1"/>
    <col min="2" max="2" width="20.28125" style="3" bestFit="1" customWidth="1"/>
    <col min="3" max="3" width="6.8515625" style="43" customWidth="1"/>
    <col min="4" max="4" width="6.57421875" style="5" customWidth="1"/>
    <col min="5" max="5" width="2.8515625" style="45" customWidth="1"/>
    <col min="6" max="6" width="4.140625" style="5" bestFit="1" customWidth="1"/>
    <col min="7" max="7" width="20.28125" style="3" bestFit="1" customWidth="1"/>
    <col min="8" max="8" width="8.00390625" style="40" customWidth="1"/>
    <col min="9" max="9" width="6.57421875" style="5" bestFit="1" customWidth="1"/>
    <col min="10" max="10" width="6.8515625" style="41" bestFit="1" customWidth="1"/>
    <col min="11" max="11" width="12.8515625" style="41" customWidth="1"/>
    <col min="12" max="16384" width="13.57421875" style="3" customWidth="1"/>
  </cols>
  <sheetData>
    <row r="1" spans="1:11" s="35" customFormat="1" ht="25.5" customHeight="1">
      <c r="A1" s="180" t="s">
        <v>98</v>
      </c>
      <c r="B1" s="181"/>
      <c r="C1" s="181"/>
      <c r="D1" s="181"/>
      <c r="E1" s="181"/>
      <c r="F1" s="181"/>
      <c r="G1" s="181"/>
      <c r="H1" s="181"/>
      <c r="I1" s="181"/>
      <c r="J1" s="35">
        <v>10</v>
      </c>
      <c r="K1" s="35" t="s">
        <v>75</v>
      </c>
    </row>
    <row r="2" spans="1:11" s="5" customFormat="1" ht="12">
      <c r="A2" s="38" t="s">
        <v>5</v>
      </c>
      <c r="B2" s="24" t="s">
        <v>7</v>
      </c>
      <c r="C2" s="13" t="s">
        <v>0</v>
      </c>
      <c r="D2" s="12" t="s">
        <v>1</v>
      </c>
      <c r="E2" s="14"/>
      <c r="F2" s="12" t="s">
        <v>5</v>
      </c>
      <c r="G2" s="7" t="s">
        <v>6</v>
      </c>
      <c r="H2" s="13" t="s">
        <v>0</v>
      </c>
      <c r="I2" s="12" t="s">
        <v>1</v>
      </c>
      <c r="J2" s="12" t="s">
        <v>73</v>
      </c>
      <c r="K2" s="62" t="s">
        <v>46</v>
      </c>
    </row>
    <row r="3" spans="1:11" ht="12" customHeight="1">
      <c r="A3" s="26">
        <v>1</v>
      </c>
      <c r="B3" s="125" t="s">
        <v>99</v>
      </c>
      <c r="C3" s="66" t="str">
        <f>VLOOKUP($B3,$G$2:$I$55,2,FALSE)</f>
        <v>1:01:51</v>
      </c>
      <c r="D3" s="18">
        <f>VLOOKUP($B3,$G$2:$I$55,3,FALSE)</f>
        <v>100</v>
      </c>
      <c r="E3" s="25">
        <v>1</v>
      </c>
      <c r="F3" s="103">
        <v>1</v>
      </c>
      <c r="G3" s="125" t="s">
        <v>99</v>
      </c>
      <c r="H3" s="126" t="s">
        <v>100</v>
      </c>
      <c r="I3" s="31">
        <v>100</v>
      </c>
      <c r="J3" s="77">
        <f>H3/J$1</f>
        <v>0.004295138888888888</v>
      </c>
      <c r="K3" s="58" t="s">
        <v>60</v>
      </c>
    </row>
    <row r="4" spans="1:11" ht="12" customHeight="1">
      <c r="A4" s="20">
        <v>2</v>
      </c>
      <c r="B4" s="127" t="s">
        <v>103</v>
      </c>
      <c r="C4" s="67" t="str">
        <f aca="true" t="shared" si="0" ref="C4:C53">VLOOKUP($B4,$G$2:$I$55,2,FALSE)</f>
        <v>1:03:18</v>
      </c>
      <c r="D4" s="15">
        <f aca="true" t="shared" si="1" ref="D4:D53">VLOOKUP($B4,$G$2:$I$55,3,FALSE)</f>
        <v>98</v>
      </c>
      <c r="E4" s="21">
        <v>1</v>
      </c>
      <c r="F4" s="104">
        <v>2</v>
      </c>
      <c r="G4" s="127" t="s">
        <v>101</v>
      </c>
      <c r="H4" s="128" t="s">
        <v>102</v>
      </c>
      <c r="I4" s="19">
        <v>99</v>
      </c>
      <c r="J4" s="78">
        <f aca="true" t="shared" si="2" ref="J4:J53">H4/J$1</f>
        <v>0.004369212962962963</v>
      </c>
      <c r="K4" s="58" t="s">
        <v>194</v>
      </c>
    </row>
    <row r="5" spans="1:11" ht="12" customHeight="1">
      <c r="A5" s="20">
        <v>3</v>
      </c>
      <c r="B5" s="127" t="s">
        <v>105</v>
      </c>
      <c r="C5" s="67" t="str">
        <f t="shared" si="0"/>
        <v>1:03:27</v>
      </c>
      <c r="D5" s="15">
        <f t="shared" si="1"/>
        <v>97</v>
      </c>
      <c r="E5" s="21">
        <v>1</v>
      </c>
      <c r="F5" s="104">
        <v>3</v>
      </c>
      <c r="G5" s="127" t="s">
        <v>103</v>
      </c>
      <c r="H5" s="128" t="s">
        <v>104</v>
      </c>
      <c r="I5" s="19">
        <v>98</v>
      </c>
      <c r="J5" s="78">
        <f t="shared" si="2"/>
        <v>0.004395833333333333</v>
      </c>
      <c r="K5" s="76"/>
    </row>
    <row r="6" spans="1:11" ht="12" customHeight="1">
      <c r="A6" s="20">
        <v>4</v>
      </c>
      <c r="B6" s="127" t="s">
        <v>181</v>
      </c>
      <c r="C6" s="67" t="str">
        <f t="shared" si="0"/>
        <v>1:05:01</v>
      </c>
      <c r="D6" s="15">
        <f t="shared" si="1"/>
        <v>96</v>
      </c>
      <c r="E6" s="21">
        <v>1</v>
      </c>
      <c r="F6" s="104">
        <v>4</v>
      </c>
      <c r="G6" s="127" t="s">
        <v>105</v>
      </c>
      <c r="H6" s="128" t="s">
        <v>106</v>
      </c>
      <c r="I6" s="19">
        <v>97</v>
      </c>
      <c r="J6" s="78">
        <f t="shared" si="2"/>
        <v>0.0044062500000000004</v>
      </c>
      <c r="K6" s="76"/>
    </row>
    <row r="7" spans="1:11" ht="12" customHeight="1">
      <c r="A7" s="20">
        <v>5</v>
      </c>
      <c r="B7" s="127" t="s">
        <v>182</v>
      </c>
      <c r="C7" s="67" t="str">
        <f t="shared" si="0"/>
        <v>1:05:27</v>
      </c>
      <c r="D7" s="15">
        <f t="shared" si="1"/>
        <v>95</v>
      </c>
      <c r="E7" s="21">
        <v>1</v>
      </c>
      <c r="F7" s="104">
        <v>5</v>
      </c>
      <c r="G7" s="51" t="s">
        <v>181</v>
      </c>
      <c r="H7" s="128" t="s">
        <v>107</v>
      </c>
      <c r="I7" s="19">
        <v>96</v>
      </c>
      <c r="J7" s="78">
        <f t="shared" si="2"/>
        <v>0.0045150462962962965</v>
      </c>
      <c r="K7" s="57"/>
    </row>
    <row r="8" spans="1:11" ht="12" customHeight="1">
      <c r="A8" s="20">
        <v>6</v>
      </c>
      <c r="B8" s="127" t="s">
        <v>109</v>
      </c>
      <c r="C8" s="67" t="str">
        <f t="shared" si="0"/>
        <v>1:05:49</v>
      </c>
      <c r="D8" s="15">
        <f t="shared" si="1"/>
        <v>94</v>
      </c>
      <c r="E8" s="21">
        <v>1</v>
      </c>
      <c r="F8" s="104">
        <v>6</v>
      </c>
      <c r="G8" s="51" t="s">
        <v>182</v>
      </c>
      <c r="H8" s="128" t="s">
        <v>108</v>
      </c>
      <c r="I8" s="19">
        <v>95</v>
      </c>
      <c r="J8" s="78">
        <f t="shared" si="2"/>
        <v>0.0045451388888888885</v>
      </c>
      <c r="K8" s="57"/>
    </row>
    <row r="9" spans="1:11" ht="12" customHeight="1">
      <c r="A9" s="17">
        <v>7</v>
      </c>
      <c r="B9" s="127" t="s">
        <v>111</v>
      </c>
      <c r="C9" s="67" t="str">
        <f t="shared" si="0"/>
        <v>1:06:48</v>
      </c>
      <c r="D9" s="15">
        <f t="shared" si="1"/>
        <v>93</v>
      </c>
      <c r="E9" s="21">
        <v>1</v>
      </c>
      <c r="F9" s="104">
        <v>7</v>
      </c>
      <c r="G9" s="127" t="s">
        <v>109</v>
      </c>
      <c r="H9" s="128" t="s">
        <v>110</v>
      </c>
      <c r="I9" s="19">
        <v>94</v>
      </c>
      <c r="J9" s="78">
        <f t="shared" si="2"/>
        <v>0.004570601851851852</v>
      </c>
      <c r="K9" s="57"/>
    </row>
    <row r="10" spans="1:11" ht="12" customHeight="1">
      <c r="A10" s="17">
        <v>8</v>
      </c>
      <c r="B10" s="127" t="s">
        <v>116</v>
      </c>
      <c r="C10" s="67" t="str">
        <f t="shared" si="0"/>
        <v>1:08:12</v>
      </c>
      <c r="D10" s="15">
        <f t="shared" si="1"/>
        <v>90</v>
      </c>
      <c r="E10" s="21">
        <v>1</v>
      </c>
      <c r="F10" s="104">
        <v>8</v>
      </c>
      <c r="G10" s="127" t="s">
        <v>111</v>
      </c>
      <c r="H10" s="128" t="s">
        <v>112</v>
      </c>
      <c r="I10" s="19">
        <v>93</v>
      </c>
      <c r="J10" s="78">
        <f t="shared" si="2"/>
        <v>0.004638888888888889</v>
      </c>
      <c r="K10" s="57"/>
    </row>
    <row r="11" spans="1:11" ht="12" customHeight="1">
      <c r="A11" s="10">
        <v>9</v>
      </c>
      <c r="B11" s="132" t="s">
        <v>158</v>
      </c>
      <c r="C11" s="101" t="str">
        <f t="shared" si="0"/>
        <v>1:23:24</v>
      </c>
      <c r="D11" s="102">
        <f t="shared" si="1"/>
        <v>66</v>
      </c>
      <c r="E11" s="52">
        <v>1</v>
      </c>
      <c r="F11" s="104">
        <v>9</v>
      </c>
      <c r="G11" s="127" t="s">
        <v>183</v>
      </c>
      <c r="H11" s="128" t="s">
        <v>113</v>
      </c>
      <c r="I11" s="19">
        <v>92</v>
      </c>
      <c r="J11" s="78">
        <f t="shared" si="2"/>
        <v>0.004704861111111111</v>
      </c>
      <c r="K11" s="57"/>
    </row>
    <row r="12" spans="1:11" ht="12" customHeight="1">
      <c r="A12" s="16">
        <v>1</v>
      </c>
      <c r="B12" s="125" t="s">
        <v>101</v>
      </c>
      <c r="C12" s="66" t="str">
        <f t="shared" si="0"/>
        <v>1:02:55</v>
      </c>
      <c r="D12" s="18">
        <f t="shared" si="1"/>
        <v>99</v>
      </c>
      <c r="E12" s="25">
        <v>2</v>
      </c>
      <c r="F12" s="104">
        <v>10</v>
      </c>
      <c r="G12" s="127" t="s">
        <v>114</v>
      </c>
      <c r="H12" s="128" t="s">
        <v>115</v>
      </c>
      <c r="I12" s="19">
        <v>91</v>
      </c>
      <c r="J12" s="78">
        <f t="shared" si="2"/>
        <v>0.004722222222222222</v>
      </c>
      <c r="K12" s="57"/>
    </row>
    <row r="13" spans="1:11" ht="12" customHeight="1">
      <c r="A13" s="17">
        <v>2</v>
      </c>
      <c r="B13" s="127" t="s">
        <v>183</v>
      </c>
      <c r="C13" s="67" t="str">
        <f t="shared" si="0"/>
        <v>1:07:45</v>
      </c>
      <c r="D13" s="15">
        <f t="shared" si="1"/>
        <v>92</v>
      </c>
      <c r="E13" s="21">
        <v>2</v>
      </c>
      <c r="F13" s="104">
        <v>11</v>
      </c>
      <c r="G13" s="127" t="s">
        <v>116</v>
      </c>
      <c r="H13" s="128" t="s">
        <v>117</v>
      </c>
      <c r="I13" s="19">
        <v>90</v>
      </c>
      <c r="J13" s="78">
        <f t="shared" si="2"/>
        <v>0.004736111111111111</v>
      </c>
      <c r="K13" s="76"/>
    </row>
    <row r="14" spans="1:11" ht="12" customHeight="1">
      <c r="A14" s="17">
        <v>3</v>
      </c>
      <c r="B14" s="127" t="s">
        <v>114</v>
      </c>
      <c r="C14" s="67" t="str">
        <f t="shared" si="0"/>
        <v>1:08:00</v>
      </c>
      <c r="D14" s="15">
        <f t="shared" si="1"/>
        <v>91</v>
      </c>
      <c r="E14" s="21">
        <v>2</v>
      </c>
      <c r="F14" s="104">
        <v>12</v>
      </c>
      <c r="G14" s="127" t="s">
        <v>118</v>
      </c>
      <c r="H14" s="128" t="s">
        <v>119</v>
      </c>
      <c r="I14" s="19">
        <v>89</v>
      </c>
      <c r="J14" s="78">
        <f t="shared" si="2"/>
        <v>0.0047696759259259255</v>
      </c>
      <c r="K14" s="57"/>
    </row>
    <row r="15" spans="1:11" ht="12" customHeight="1">
      <c r="A15" s="17">
        <v>4</v>
      </c>
      <c r="B15" s="127" t="s">
        <v>118</v>
      </c>
      <c r="C15" s="67" t="str">
        <f t="shared" si="0"/>
        <v>1:08:41</v>
      </c>
      <c r="D15" s="15">
        <f t="shared" si="1"/>
        <v>89</v>
      </c>
      <c r="E15" s="21">
        <v>2</v>
      </c>
      <c r="F15" s="104">
        <v>13</v>
      </c>
      <c r="G15" s="127" t="s">
        <v>120</v>
      </c>
      <c r="H15" s="128" t="s">
        <v>121</v>
      </c>
      <c r="I15" s="19">
        <v>88</v>
      </c>
      <c r="J15" s="78">
        <f t="shared" si="2"/>
        <v>0.004787037037037037</v>
      </c>
      <c r="K15" s="57"/>
    </row>
    <row r="16" spans="1:11" ht="12" customHeight="1">
      <c r="A16" s="17">
        <v>5</v>
      </c>
      <c r="B16" s="127" t="s">
        <v>120</v>
      </c>
      <c r="C16" s="67" t="str">
        <f t="shared" si="0"/>
        <v>1:08:56</v>
      </c>
      <c r="D16" s="15">
        <f t="shared" si="1"/>
        <v>88</v>
      </c>
      <c r="E16" s="21">
        <v>2</v>
      </c>
      <c r="F16" s="104">
        <v>14</v>
      </c>
      <c r="G16" s="127" t="s">
        <v>122</v>
      </c>
      <c r="H16" s="128" t="s">
        <v>123</v>
      </c>
      <c r="I16" s="19">
        <v>87</v>
      </c>
      <c r="J16" s="78">
        <f t="shared" si="2"/>
        <v>0.004998842592592592</v>
      </c>
      <c r="K16" s="57"/>
    </row>
    <row r="17" spans="1:11" ht="12" customHeight="1">
      <c r="A17" s="17">
        <v>6</v>
      </c>
      <c r="B17" s="127" t="s">
        <v>122</v>
      </c>
      <c r="C17" s="67" t="str">
        <f t="shared" si="0"/>
        <v>1:11:59</v>
      </c>
      <c r="D17" s="15">
        <f t="shared" si="1"/>
        <v>87</v>
      </c>
      <c r="E17" s="21">
        <v>2</v>
      </c>
      <c r="F17" s="104">
        <v>15</v>
      </c>
      <c r="G17" s="127" t="s">
        <v>124</v>
      </c>
      <c r="H17" s="128" t="s">
        <v>125</v>
      </c>
      <c r="I17" s="19">
        <v>86</v>
      </c>
      <c r="J17" s="78">
        <f t="shared" si="2"/>
        <v>0.005053240740740741</v>
      </c>
      <c r="K17" s="57"/>
    </row>
    <row r="18" spans="1:11" ht="12" customHeight="1">
      <c r="A18" s="17">
        <v>7</v>
      </c>
      <c r="B18" s="127" t="s">
        <v>124</v>
      </c>
      <c r="C18" s="67" t="str">
        <f t="shared" si="0"/>
        <v>1:12:46</v>
      </c>
      <c r="D18" s="15">
        <f t="shared" si="1"/>
        <v>86</v>
      </c>
      <c r="E18" s="22">
        <v>2</v>
      </c>
      <c r="F18" s="104">
        <v>16</v>
      </c>
      <c r="G18" s="127" t="s">
        <v>126</v>
      </c>
      <c r="H18" s="128" t="s">
        <v>127</v>
      </c>
      <c r="I18" s="19">
        <v>85</v>
      </c>
      <c r="J18" s="78">
        <f t="shared" si="2"/>
        <v>0.005153935185185185</v>
      </c>
      <c r="K18" s="57"/>
    </row>
    <row r="19" spans="1:11" ht="12" customHeight="1">
      <c r="A19" s="17">
        <v>8</v>
      </c>
      <c r="B19" s="127" t="s">
        <v>132</v>
      </c>
      <c r="C19" s="67" t="str">
        <f t="shared" si="0"/>
        <v>1:16:21</v>
      </c>
      <c r="D19" s="15">
        <f t="shared" si="1"/>
        <v>82</v>
      </c>
      <c r="E19" s="22">
        <v>2</v>
      </c>
      <c r="F19" s="104">
        <v>17</v>
      </c>
      <c r="G19" s="127" t="s">
        <v>128</v>
      </c>
      <c r="H19" s="128" t="s">
        <v>129</v>
      </c>
      <c r="I19" s="19">
        <v>84</v>
      </c>
      <c r="J19" s="78">
        <f t="shared" si="2"/>
        <v>0.005248842592592592</v>
      </c>
      <c r="K19" s="57"/>
    </row>
    <row r="20" spans="1:11" ht="12" customHeight="1">
      <c r="A20" s="10">
        <v>9</v>
      </c>
      <c r="B20" s="132" t="s">
        <v>150</v>
      </c>
      <c r="C20" s="101">
        <f t="shared" si="0"/>
        <v>0.05465277777777777</v>
      </c>
      <c r="D20" s="102">
        <f t="shared" si="1"/>
        <v>72</v>
      </c>
      <c r="E20" s="23">
        <v>2</v>
      </c>
      <c r="F20" s="104">
        <v>18</v>
      </c>
      <c r="G20" s="127" t="s">
        <v>130</v>
      </c>
      <c r="H20" s="128" t="s">
        <v>131</v>
      </c>
      <c r="I20" s="19">
        <v>83</v>
      </c>
      <c r="J20" s="78">
        <f t="shared" si="2"/>
        <v>0.005268518518518519</v>
      </c>
      <c r="K20" s="57"/>
    </row>
    <row r="21" spans="1:11" ht="12" customHeight="1">
      <c r="A21" s="16">
        <v>1</v>
      </c>
      <c r="B21" s="125" t="s">
        <v>126</v>
      </c>
      <c r="C21" s="66" t="str">
        <f t="shared" si="0"/>
        <v>1:14:13</v>
      </c>
      <c r="D21" s="18">
        <f t="shared" si="1"/>
        <v>85</v>
      </c>
      <c r="E21" s="27">
        <v>3</v>
      </c>
      <c r="F21" s="104">
        <v>19</v>
      </c>
      <c r="G21" s="127" t="s">
        <v>132</v>
      </c>
      <c r="H21" s="128" t="s">
        <v>133</v>
      </c>
      <c r="I21" s="19">
        <v>82</v>
      </c>
      <c r="J21" s="78">
        <f t="shared" si="2"/>
        <v>0.005302083333333333</v>
      </c>
      <c r="K21" s="57"/>
    </row>
    <row r="22" spans="1:11" ht="12" customHeight="1">
      <c r="A22" s="17">
        <v>2</v>
      </c>
      <c r="B22" s="127" t="s">
        <v>130</v>
      </c>
      <c r="C22" s="67" t="str">
        <f t="shared" si="0"/>
        <v>1:15:52</v>
      </c>
      <c r="D22" s="15">
        <f t="shared" si="1"/>
        <v>83</v>
      </c>
      <c r="E22" s="22">
        <v>3</v>
      </c>
      <c r="F22" s="104">
        <v>20</v>
      </c>
      <c r="G22" s="127" t="s">
        <v>134</v>
      </c>
      <c r="H22" s="128" t="s">
        <v>135</v>
      </c>
      <c r="I22" s="19">
        <v>81</v>
      </c>
      <c r="J22" s="78">
        <f t="shared" si="2"/>
        <v>0.005318287037037036</v>
      </c>
      <c r="K22" s="57"/>
    </row>
    <row r="23" spans="1:11" ht="12" customHeight="1">
      <c r="A23" s="20">
        <v>3</v>
      </c>
      <c r="B23" s="127" t="s">
        <v>134</v>
      </c>
      <c r="C23" s="67" t="str">
        <f t="shared" si="0"/>
        <v>1:16:35</v>
      </c>
      <c r="D23" s="15">
        <f t="shared" si="1"/>
        <v>81</v>
      </c>
      <c r="E23" s="22">
        <v>3</v>
      </c>
      <c r="F23" s="104">
        <v>21</v>
      </c>
      <c r="G23" s="127" t="s">
        <v>184</v>
      </c>
      <c r="H23" s="128" t="s">
        <v>136</v>
      </c>
      <c r="I23" s="19">
        <v>80</v>
      </c>
      <c r="J23" s="78">
        <f t="shared" si="2"/>
        <v>0.005347222222222222</v>
      </c>
      <c r="K23" s="57"/>
    </row>
    <row r="24" spans="1:11" ht="12" customHeight="1">
      <c r="A24" s="17">
        <v>4</v>
      </c>
      <c r="B24" s="127" t="s">
        <v>137</v>
      </c>
      <c r="C24" s="67" t="str">
        <f t="shared" si="0"/>
        <v>1:17:35</v>
      </c>
      <c r="D24" s="15">
        <f t="shared" si="1"/>
        <v>79</v>
      </c>
      <c r="E24" s="22">
        <v>3</v>
      </c>
      <c r="F24" s="104">
        <v>22</v>
      </c>
      <c r="G24" s="127" t="s">
        <v>137</v>
      </c>
      <c r="H24" s="128" t="s">
        <v>138</v>
      </c>
      <c r="I24" s="19">
        <v>79</v>
      </c>
      <c r="J24" s="78">
        <f t="shared" si="2"/>
        <v>0.005387731481481481</v>
      </c>
      <c r="K24" s="57"/>
    </row>
    <row r="25" spans="1:11" ht="12" customHeight="1">
      <c r="A25" s="20">
        <v>5</v>
      </c>
      <c r="B25" s="127" t="s">
        <v>142</v>
      </c>
      <c r="C25" s="67" t="str">
        <f t="shared" si="0"/>
        <v>1:17:53</v>
      </c>
      <c r="D25" s="15">
        <f t="shared" si="1"/>
        <v>76</v>
      </c>
      <c r="E25" s="22">
        <v>3</v>
      </c>
      <c r="F25" s="104">
        <v>23</v>
      </c>
      <c r="G25" s="127" t="s">
        <v>139</v>
      </c>
      <c r="H25" s="129">
        <v>0.053969907407407404</v>
      </c>
      <c r="I25" s="19">
        <v>78</v>
      </c>
      <c r="J25" s="78">
        <f t="shared" si="2"/>
        <v>0.00539699074074074</v>
      </c>
      <c r="K25" s="57"/>
    </row>
    <row r="26" spans="1:11" ht="12" customHeight="1">
      <c r="A26" s="17">
        <v>6</v>
      </c>
      <c r="B26" s="127" t="s">
        <v>145</v>
      </c>
      <c r="C26" s="67" t="str">
        <f t="shared" si="0"/>
        <v>1:17:59</v>
      </c>
      <c r="D26" s="15">
        <f t="shared" si="1"/>
        <v>74</v>
      </c>
      <c r="E26" s="22">
        <v>3</v>
      </c>
      <c r="F26" s="104">
        <v>24</v>
      </c>
      <c r="G26" s="127" t="s">
        <v>140</v>
      </c>
      <c r="H26" s="129">
        <v>0.053981481481481484</v>
      </c>
      <c r="I26" s="19">
        <v>77</v>
      </c>
      <c r="J26" s="78">
        <f t="shared" si="2"/>
        <v>0.0053981481481481484</v>
      </c>
      <c r="K26" s="57"/>
    </row>
    <row r="27" spans="1:11" ht="12" customHeight="1">
      <c r="A27" s="17">
        <v>7</v>
      </c>
      <c r="B27" s="127" t="s">
        <v>149</v>
      </c>
      <c r="C27" s="67">
        <f t="shared" si="0"/>
        <v>0.054664351851851846</v>
      </c>
      <c r="D27" s="15">
        <f t="shared" si="1"/>
        <v>71</v>
      </c>
      <c r="E27" s="22">
        <v>3</v>
      </c>
      <c r="F27" s="104">
        <v>25</v>
      </c>
      <c r="G27" s="127" t="s">
        <v>142</v>
      </c>
      <c r="H27" s="128" t="s">
        <v>141</v>
      </c>
      <c r="I27" s="19">
        <v>76</v>
      </c>
      <c r="J27" s="78">
        <f t="shared" si="2"/>
        <v>0.005408564814814815</v>
      </c>
      <c r="K27" s="57"/>
    </row>
    <row r="28" spans="1:11" ht="12" customHeight="1">
      <c r="A28" s="10">
        <v>8</v>
      </c>
      <c r="B28" s="132" t="s">
        <v>160</v>
      </c>
      <c r="C28" s="101" t="str">
        <f t="shared" si="0"/>
        <v>1:23:51</v>
      </c>
      <c r="D28" s="102">
        <f t="shared" si="1"/>
        <v>65</v>
      </c>
      <c r="E28" s="23">
        <v>3</v>
      </c>
      <c r="F28" s="104">
        <v>26</v>
      </c>
      <c r="G28" s="127" t="s">
        <v>143</v>
      </c>
      <c r="H28" s="128" t="s">
        <v>144</v>
      </c>
      <c r="I28" s="19">
        <v>75</v>
      </c>
      <c r="J28" s="78">
        <f t="shared" si="2"/>
        <v>0.005412037037037037</v>
      </c>
      <c r="K28" s="57"/>
    </row>
    <row r="29" spans="1:11" ht="12" customHeight="1">
      <c r="A29" s="16">
        <v>1</v>
      </c>
      <c r="B29" s="125" t="s">
        <v>184</v>
      </c>
      <c r="C29" s="66" t="str">
        <f t="shared" si="0"/>
        <v>1:17:00</v>
      </c>
      <c r="D29" s="18">
        <f t="shared" si="1"/>
        <v>80</v>
      </c>
      <c r="E29" s="27">
        <v>4</v>
      </c>
      <c r="F29" s="104">
        <v>27</v>
      </c>
      <c r="G29" s="127" t="s">
        <v>145</v>
      </c>
      <c r="H29" s="128" t="s">
        <v>146</v>
      </c>
      <c r="I29" s="19">
        <v>74</v>
      </c>
      <c r="J29" s="78">
        <f t="shared" si="2"/>
        <v>0.00541550925925926</v>
      </c>
      <c r="K29" s="57"/>
    </row>
    <row r="30" spans="1:11" ht="12" customHeight="1">
      <c r="A30" s="20">
        <v>2</v>
      </c>
      <c r="B30" s="127" t="s">
        <v>140</v>
      </c>
      <c r="C30" s="67">
        <f t="shared" si="0"/>
        <v>0.053981481481481484</v>
      </c>
      <c r="D30" s="15">
        <f t="shared" si="1"/>
        <v>77</v>
      </c>
      <c r="E30" s="22">
        <v>4</v>
      </c>
      <c r="F30" s="104">
        <v>28</v>
      </c>
      <c r="G30" s="127" t="s">
        <v>147</v>
      </c>
      <c r="H30" s="128" t="s">
        <v>148</v>
      </c>
      <c r="I30" s="19">
        <v>73</v>
      </c>
      <c r="J30" s="78">
        <f t="shared" si="2"/>
        <v>0.005418981481481481</v>
      </c>
      <c r="K30" s="57"/>
    </row>
    <row r="31" spans="1:11" ht="12" customHeight="1">
      <c r="A31" s="20">
        <v>3</v>
      </c>
      <c r="B31" s="127" t="s">
        <v>143</v>
      </c>
      <c r="C31" s="67" t="str">
        <f t="shared" si="0"/>
        <v>1:17:56</v>
      </c>
      <c r="D31" s="15">
        <f t="shared" si="1"/>
        <v>75</v>
      </c>
      <c r="E31" s="22">
        <v>4</v>
      </c>
      <c r="F31" s="104">
        <v>29</v>
      </c>
      <c r="G31" s="127" t="s">
        <v>150</v>
      </c>
      <c r="H31" s="129">
        <v>0.05465277777777777</v>
      </c>
      <c r="I31" s="19">
        <v>72</v>
      </c>
      <c r="J31" s="78">
        <f t="shared" si="2"/>
        <v>0.005465277777777777</v>
      </c>
      <c r="K31" s="57"/>
    </row>
    <row r="32" spans="1:11" ht="12" customHeight="1">
      <c r="A32" s="17">
        <v>4</v>
      </c>
      <c r="B32" s="127" t="s">
        <v>147</v>
      </c>
      <c r="C32" s="67" t="str">
        <f t="shared" si="0"/>
        <v>1:18:02</v>
      </c>
      <c r="D32" s="15">
        <f t="shared" si="1"/>
        <v>73</v>
      </c>
      <c r="E32" s="22">
        <v>4</v>
      </c>
      <c r="F32" s="104">
        <v>30</v>
      </c>
      <c r="G32" s="127" t="s">
        <v>149</v>
      </c>
      <c r="H32" s="129">
        <v>0.054664351851851846</v>
      </c>
      <c r="I32" s="19">
        <v>71</v>
      </c>
      <c r="J32" s="78">
        <f t="shared" si="2"/>
        <v>0.005466435185185184</v>
      </c>
      <c r="K32" s="76"/>
    </row>
    <row r="33" spans="1:11" ht="12" customHeight="1">
      <c r="A33" s="17">
        <v>5</v>
      </c>
      <c r="B33" s="127" t="s">
        <v>151</v>
      </c>
      <c r="C33" s="67" t="str">
        <f t="shared" si="0"/>
        <v>1:20:53</v>
      </c>
      <c r="D33" s="15">
        <f t="shared" si="1"/>
        <v>70</v>
      </c>
      <c r="E33" s="22">
        <v>4</v>
      </c>
      <c r="F33" s="104">
        <v>31</v>
      </c>
      <c r="G33" s="127" t="s">
        <v>151</v>
      </c>
      <c r="H33" s="128" t="s">
        <v>152</v>
      </c>
      <c r="I33" s="19">
        <v>70</v>
      </c>
      <c r="J33" s="78">
        <f t="shared" si="2"/>
        <v>0.005616898148148148</v>
      </c>
      <c r="K33" s="57"/>
    </row>
    <row r="34" spans="1:11" ht="12" customHeight="1">
      <c r="A34" s="17">
        <v>6</v>
      </c>
      <c r="B34" s="127" t="s">
        <v>153</v>
      </c>
      <c r="C34" s="67" t="str">
        <f t="shared" si="0"/>
        <v>1:22:43</v>
      </c>
      <c r="D34" s="15">
        <f t="shared" si="1"/>
        <v>69</v>
      </c>
      <c r="E34" s="22">
        <v>4</v>
      </c>
      <c r="F34" s="104">
        <v>32</v>
      </c>
      <c r="G34" s="127" t="s">
        <v>153</v>
      </c>
      <c r="H34" s="128" t="s">
        <v>154</v>
      </c>
      <c r="I34" s="19">
        <v>69</v>
      </c>
      <c r="J34" s="78">
        <f t="shared" si="2"/>
        <v>0.005744212962962963</v>
      </c>
      <c r="K34" s="57"/>
    </row>
    <row r="35" spans="1:11" ht="12" customHeight="1">
      <c r="A35" s="17">
        <v>7</v>
      </c>
      <c r="B35" s="127" t="s">
        <v>157</v>
      </c>
      <c r="C35" s="67">
        <f t="shared" si="0"/>
        <v>0.057847222222222223</v>
      </c>
      <c r="D35" s="15">
        <f t="shared" si="1"/>
        <v>67</v>
      </c>
      <c r="E35" s="22">
        <v>4</v>
      </c>
      <c r="F35" s="104">
        <v>33</v>
      </c>
      <c r="G35" s="127" t="s">
        <v>155</v>
      </c>
      <c r="H35" s="128" t="s">
        <v>156</v>
      </c>
      <c r="I35" s="19">
        <v>68</v>
      </c>
      <c r="J35" s="78">
        <f t="shared" si="2"/>
        <v>0.005775462962962963</v>
      </c>
      <c r="K35" s="57"/>
    </row>
    <row r="36" spans="1:11" ht="12" customHeight="1">
      <c r="A36" s="17">
        <v>8</v>
      </c>
      <c r="B36" s="127" t="s">
        <v>162</v>
      </c>
      <c r="C36" s="67" t="str">
        <f t="shared" si="0"/>
        <v>1:25:07</v>
      </c>
      <c r="D36" s="15">
        <f t="shared" si="1"/>
        <v>64</v>
      </c>
      <c r="E36" s="22">
        <v>4</v>
      </c>
      <c r="F36" s="104">
        <v>34</v>
      </c>
      <c r="G36" s="127" t="s">
        <v>157</v>
      </c>
      <c r="H36" s="129">
        <v>0.057847222222222223</v>
      </c>
      <c r="I36" s="19">
        <v>67</v>
      </c>
      <c r="J36" s="78">
        <f t="shared" si="2"/>
        <v>0.005784722222222222</v>
      </c>
      <c r="K36" s="57"/>
    </row>
    <row r="37" spans="1:11" ht="12" customHeight="1">
      <c r="A37" s="17">
        <v>9</v>
      </c>
      <c r="B37" s="127" t="s">
        <v>164</v>
      </c>
      <c r="C37" s="67" t="str">
        <f t="shared" si="0"/>
        <v>1:25:17</v>
      </c>
      <c r="D37" s="15">
        <f t="shared" si="1"/>
        <v>63</v>
      </c>
      <c r="E37" s="22">
        <v>4</v>
      </c>
      <c r="F37" s="104">
        <v>35</v>
      </c>
      <c r="G37" s="127" t="s">
        <v>158</v>
      </c>
      <c r="H37" s="128" t="s">
        <v>159</v>
      </c>
      <c r="I37" s="19">
        <v>66</v>
      </c>
      <c r="J37" s="78">
        <f t="shared" si="2"/>
        <v>0.005791666666666666</v>
      </c>
      <c r="K37" s="57"/>
    </row>
    <row r="38" spans="1:11" ht="12" customHeight="1">
      <c r="A38" s="10">
        <v>10</v>
      </c>
      <c r="B38" s="132" t="s">
        <v>185</v>
      </c>
      <c r="C38" s="101">
        <f t="shared" si="0"/>
        <v>0.059340277777777777</v>
      </c>
      <c r="D38" s="102">
        <f t="shared" si="1"/>
        <v>62</v>
      </c>
      <c r="E38" s="23">
        <v>4</v>
      </c>
      <c r="F38" s="104">
        <v>36</v>
      </c>
      <c r="G38" s="127" t="s">
        <v>160</v>
      </c>
      <c r="H38" s="128" t="s">
        <v>161</v>
      </c>
      <c r="I38" s="19">
        <v>65</v>
      </c>
      <c r="J38" s="78">
        <f t="shared" si="2"/>
        <v>0.005822916666666666</v>
      </c>
      <c r="K38" s="57"/>
    </row>
    <row r="39" spans="1:11" ht="12" customHeight="1">
      <c r="A39" s="16">
        <v>1</v>
      </c>
      <c r="B39" s="125" t="s">
        <v>128</v>
      </c>
      <c r="C39" s="66" t="str">
        <f t="shared" si="0"/>
        <v>1:15:35</v>
      </c>
      <c r="D39" s="18">
        <f t="shared" si="1"/>
        <v>84</v>
      </c>
      <c r="E39" s="27">
        <v>5</v>
      </c>
      <c r="F39" s="104">
        <v>37</v>
      </c>
      <c r="G39" s="127" t="s">
        <v>162</v>
      </c>
      <c r="H39" s="128" t="s">
        <v>163</v>
      </c>
      <c r="I39" s="19">
        <v>64</v>
      </c>
      <c r="J39" s="78">
        <f t="shared" si="2"/>
        <v>0.005910879629629629</v>
      </c>
      <c r="K39" s="57"/>
    </row>
    <row r="40" spans="1:11" ht="12" customHeight="1">
      <c r="A40" s="17">
        <v>2</v>
      </c>
      <c r="B40" s="127" t="s">
        <v>139</v>
      </c>
      <c r="C40" s="67">
        <f t="shared" si="0"/>
        <v>0.053969907407407404</v>
      </c>
      <c r="D40" s="15">
        <f t="shared" si="1"/>
        <v>78</v>
      </c>
      <c r="E40" s="22">
        <v>5</v>
      </c>
      <c r="F40" s="104">
        <v>38</v>
      </c>
      <c r="G40" s="127" t="s">
        <v>164</v>
      </c>
      <c r="H40" s="128" t="s">
        <v>165</v>
      </c>
      <c r="I40" s="19">
        <v>63</v>
      </c>
      <c r="J40" s="78">
        <f t="shared" si="2"/>
        <v>0.005922453703703704</v>
      </c>
      <c r="K40" s="57"/>
    </row>
    <row r="41" spans="1:11" ht="12" customHeight="1">
      <c r="A41" s="17">
        <v>3</v>
      </c>
      <c r="B41" s="127" t="s">
        <v>186</v>
      </c>
      <c r="C41" s="67">
        <f t="shared" si="0"/>
        <v>0.059618055555555556</v>
      </c>
      <c r="D41" s="15">
        <f t="shared" si="1"/>
        <v>61</v>
      </c>
      <c r="E41" s="22">
        <v>5</v>
      </c>
      <c r="F41" s="104">
        <v>39</v>
      </c>
      <c r="G41" s="127" t="s">
        <v>185</v>
      </c>
      <c r="H41" s="129">
        <v>0.059340277777777777</v>
      </c>
      <c r="I41" s="19">
        <v>62</v>
      </c>
      <c r="J41" s="78">
        <f t="shared" si="2"/>
        <v>0.005934027777777778</v>
      </c>
      <c r="K41" s="57"/>
    </row>
    <row r="42" spans="1:11" ht="12" customHeight="1">
      <c r="A42" s="17">
        <v>4</v>
      </c>
      <c r="B42" s="127" t="s">
        <v>166</v>
      </c>
      <c r="C42" s="67">
        <f t="shared" si="0"/>
        <v>0.06194444444444444</v>
      </c>
      <c r="D42" s="15">
        <f t="shared" si="1"/>
        <v>60</v>
      </c>
      <c r="E42" s="22">
        <v>5</v>
      </c>
      <c r="F42" s="104">
        <v>40</v>
      </c>
      <c r="G42" s="127" t="s">
        <v>186</v>
      </c>
      <c r="H42" s="129">
        <v>0.059618055555555556</v>
      </c>
      <c r="I42" s="19">
        <v>61</v>
      </c>
      <c r="J42" s="78">
        <f t="shared" si="2"/>
        <v>0.005961805555555555</v>
      </c>
      <c r="K42" s="57"/>
    </row>
    <row r="43" spans="1:11" ht="12" customHeight="1">
      <c r="A43" s="17">
        <v>5</v>
      </c>
      <c r="B43" s="127" t="s">
        <v>167</v>
      </c>
      <c r="C43" s="67">
        <f t="shared" si="0"/>
        <v>0.06200231481481481</v>
      </c>
      <c r="D43" s="15">
        <f t="shared" si="1"/>
        <v>59</v>
      </c>
      <c r="E43" s="22">
        <v>5</v>
      </c>
      <c r="F43" s="104">
        <v>41</v>
      </c>
      <c r="G43" s="127" t="s">
        <v>166</v>
      </c>
      <c r="H43" s="129">
        <v>0.06194444444444444</v>
      </c>
      <c r="I43" s="17">
        <v>60</v>
      </c>
      <c r="J43" s="78">
        <f t="shared" si="2"/>
        <v>0.006194444444444444</v>
      </c>
      <c r="K43" s="57"/>
    </row>
    <row r="44" spans="1:11" ht="12" customHeight="1">
      <c r="A44" s="17">
        <v>6</v>
      </c>
      <c r="B44" s="127" t="s">
        <v>168</v>
      </c>
      <c r="C44" s="67">
        <f t="shared" si="0"/>
        <v>0.06255787037037037</v>
      </c>
      <c r="D44" s="15">
        <f t="shared" si="1"/>
        <v>58</v>
      </c>
      <c r="E44" s="22">
        <v>5</v>
      </c>
      <c r="F44" s="104">
        <v>42</v>
      </c>
      <c r="G44" s="127" t="s">
        <v>167</v>
      </c>
      <c r="H44" s="129">
        <v>0.06200231481481481</v>
      </c>
      <c r="I44" s="19">
        <v>59</v>
      </c>
      <c r="J44" s="78">
        <f t="shared" si="2"/>
        <v>0.006200231481481481</v>
      </c>
      <c r="K44" s="3"/>
    </row>
    <row r="45" spans="1:11" ht="12" customHeight="1">
      <c r="A45" s="17">
        <v>7</v>
      </c>
      <c r="B45" s="127" t="s">
        <v>173</v>
      </c>
      <c r="C45" s="67">
        <f t="shared" si="0"/>
        <v>0.06754629629629628</v>
      </c>
      <c r="D45" s="15">
        <f t="shared" si="1"/>
        <v>54</v>
      </c>
      <c r="E45" s="22">
        <v>5</v>
      </c>
      <c r="F45" s="104">
        <v>43</v>
      </c>
      <c r="G45" s="127" t="s">
        <v>168</v>
      </c>
      <c r="H45" s="129">
        <v>0.06255787037037037</v>
      </c>
      <c r="I45" s="19">
        <v>58</v>
      </c>
      <c r="J45" s="78">
        <f t="shared" si="2"/>
        <v>0.006255787037037037</v>
      </c>
      <c r="K45" s="3"/>
    </row>
    <row r="46" spans="1:11" ht="12" customHeight="1">
      <c r="A46" s="10">
        <v>8</v>
      </c>
      <c r="B46" s="132" t="s">
        <v>174</v>
      </c>
      <c r="C46" s="101" t="str">
        <f t="shared" si="0"/>
        <v>1:45:36</v>
      </c>
      <c r="D46" s="102">
        <f t="shared" si="1"/>
        <v>53</v>
      </c>
      <c r="E46" s="23">
        <v>5</v>
      </c>
      <c r="F46" s="104">
        <v>44</v>
      </c>
      <c r="G46" s="127" t="s">
        <v>169</v>
      </c>
      <c r="H46" s="128" t="s">
        <v>170</v>
      </c>
      <c r="I46" s="19">
        <v>57</v>
      </c>
      <c r="J46" s="78">
        <f t="shared" si="2"/>
        <v>0.006650462962962962</v>
      </c>
      <c r="K46" s="3"/>
    </row>
    <row r="47" spans="1:11" ht="12" customHeight="1">
      <c r="A47" s="16">
        <v>1</v>
      </c>
      <c r="B47" s="125" t="s">
        <v>169</v>
      </c>
      <c r="C47" s="66" t="str">
        <f t="shared" si="0"/>
        <v>1:35:46</v>
      </c>
      <c r="D47" s="18">
        <f t="shared" si="1"/>
        <v>57</v>
      </c>
      <c r="E47" s="27">
        <v>6</v>
      </c>
      <c r="F47" s="104">
        <v>45</v>
      </c>
      <c r="G47" s="127" t="s">
        <v>171</v>
      </c>
      <c r="H47" s="129">
        <v>0.06664351851851852</v>
      </c>
      <c r="I47" s="19">
        <v>56</v>
      </c>
      <c r="J47" s="78">
        <f t="shared" si="2"/>
        <v>0.006664351851851852</v>
      </c>
      <c r="K47" s="3"/>
    </row>
    <row r="48" spans="1:11" ht="12" customHeight="1">
      <c r="A48" s="17">
        <v>2</v>
      </c>
      <c r="B48" s="127" t="s">
        <v>171</v>
      </c>
      <c r="C48" s="67">
        <f t="shared" si="0"/>
        <v>0.06664351851851852</v>
      </c>
      <c r="D48" s="15">
        <f t="shared" si="1"/>
        <v>56</v>
      </c>
      <c r="E48" s="22">
        <v>6</v>
      </c>
      <c r="F48" s="104">
        <v>46</v>
      </c>
      <c r="G48" s="127" t="s">
        <v>187</v>
      </c>
      <c r="H48" s="128" t="s">
        <v>172</v>
      </c>
      <c r="I48" s="19">
        <v>55</v>
      </c>
      <c r="J48" s="78">
        <f t="shared" si="2"/>
        <v>0.0067534722222222215</v>
      </c>
      <c r="K48" s="3"/>
    </row>
    <row r="49" spans="1:11" ht="12" customHeight="1">
      <c r="A49" s="10">
        <v>3</v>
      </c>
      <c r="B49" s="132" t="s">
        <v>187</v>
      </c>
      <c r="C49" s="101" t="str">
        <f t="shared" si="0"/>
        <v>1:37:15</v>
      </c>
      <c r="D49" s="102">
        <f t="shared" si="1"/>
        <v>55</v>
      </c>
      <c r="E49" s="23">
        <v>6</v>
      </c>
      <c r="F49" s="104">
        <v>47</v>
      </c>
      <c r="G49" s="127" t="s">
        <v>173</v>
      </c>
      <c r="H49" s="129">
        <v>0.06754629629629628</v>
      </c>
      <c r="I49" s="19">
        <v>54</v>
      </c>
      <c r="J49" s="78">
        <f t="shared" si="2"/>
        <v>0.006754629629629629</v>
      </c>
      <c r="K49" s="3"/>
    </row>
    <row r="50" spans="1:11" ht="12" customHeight="1">
      <c r="A50" s="16">
        <v>1</v>
      </c>
      <c r="B50" s="125" t="s">
        <v>155</v>
      </c>
      <c r="C50" s="66" t="str">
        <f t="shared" si="0"/>
        <v>1:23:10</v>
      </c>
      <c r="D50" s="18">
        <f t="shared" si="1"/>
        <v>68</v>
      </c>
      <c r="E50" s="27">
        <v>7</v>
      </c>
      <c r="F50" s="104">
        <v>48</v>
      </c>
      <c r="G50" s="127" t="s">
        <v>174</v>
      </c>
      <c r="H50" s="128" t="s">
        <v>175</v>
      </c>
      <c r="I50" s="19">
        <v>53</v>
      </c>
      <c r="J50" s="78">
        <f t="shared" si="2"/>
        <v>0.007333333333333333</v>
      </c>
      <c r="K50" s="3"/>
    </row>
    <row r="51" spans="1:11" ht="12" customHeight="1">
      <c r="A51" s="17">
        <v>2</v>
      </c>
      <c r="B51" s="127" t="s">
        <v>176</v>
      </c>
      <c r="C51" s="67" t="str">
        <f t="shared" si="0"/>
        <v>1:56:58</v>
      </c>
      <c r="D51" s="15">
        <f t="shared" si="1"/>
        <v>52</v>
      </c>
      <c r="E51" s="22">
        <v>7</v>
      </c>
      <c r="F51" s="104">
        <v>49</v>
      </c>
      <c r="G51" s="127" t="s">
        <v>176</v>
      </c>
      <c r="H51" s="128" t="s">
        <v>177</v>
      </c>
      <c r="I51" s="19">
        <v>52</v>
      </c>
      <c r="J51" s="78">
        <f t="shared" si="2"/>
        <v>0.008122685185185186</v>
      </c>
      <c r="K51" s="3"/>
    </row>
    <row r="52" spans="1:11" ht="12" customHeight="1">
      <c r="A52" s="17">
        <v>3</v>
      </c>
      <c r="B52" s="127" t="s">
        <v>178</v>
      </c>
      <c r="C52" s="67" t="str">
        <f t="shared" si="0"/>
        <v>1:56:58</v>
      </c>
      <c r="D52" s="15">
        <f t="shared" si="1"/>
        <v>51</v>
      </c>
      <c r="E52" s="22">
        <v>7</v>
      </c>
      <c r="F52" s="130">
        <v>50</v>
      </c>
      <c r="G52" s="127" t="s">
        <v>178</v>
      </c>
      <c r="H52" s="128" t="s">
        <v>177</v>
      </c>
      <c r="I52" s="19">
        <v>51</v>
      </c>
      <c r="J52" s="78">
        <f t="shared" si="2"/>
        <v>0.008122685185185186</v>
      </c>
      <c r="K52" s="3"/>
    </row>
    <row r="53" spans="1:11" ht="12" customHeight="1">
      <c r="A53" s="10">
        <v>4</v>
      </c>
      <c r="B53" s="132" t="s">
        <v>179</v>
      </c>
      <c r="C53" s="101" t="str">
        <f t="shared" si="0"/>
        <v>2:03:26</v>
      </c>
      <c r="D53" s="102">
        <f t="shared" si="1"/>
        <v>50</v>
      </c>
      <c r="E53" s="23">
        <v>7</v>
      </c>
      <c r="F53" s="131">
        <v>51</v>
      </c>
      <c r="G53" s="132" t="s">
        <v>179</v>
      </c>
      <c r="H53" s="133" t="s">
        <v>180</v>
      </c>
      <c r="I53" s="46">
        <v>50</v>
      </c>
      <c r="J53" s="134">
        <f t="shared" si="2"/>
        <v>0.00857175925925926</v>
      </c>
      <c r="K53" s="3"/>
    </row>
    <row r="54" spans="5:11" ht="12" customHeight="1">
      <c r="E54" s="3"/>
      <c r="I54" s="44"/>
      <c r="K54" s="3"/>
    </row>
    <row r="55" spans="5:11" ht="12" customHeight="1">
      <c r="E55" s="3"/>
      <c r="H55" s="39"/>
      <c r="I55" s="44"/>
      <c r="K55" s="3"/>
    </row>
    <row r="56" spans="5:11" ht="12" customHeight="1">
      <c r="E56" s="3"/>
      <c r="H56" s="39"/>
      <c r="I56" s="44"/>
      <c r="K56" s="3"/>
    </row>
    <row r="57" spans="9:11" ht="12" customHeight="1">
      <c r="I57" s="44"/>
      <c r="K57" s="3"/>
    </row>
    <row r="58" spans="9:11" ht="12" customHeight="1">
      <c r="I58" s="44"/>
      <c r="K58" s="3"/>
    </row>
    <row r="59" ht="12" customHeight="1">
      <c r="K59" s="3"/>
    </row>
    <row r="60" ht="12" customHeight="1">
      <c r="K60" s="3"/>
    </row>
    <row r="61" ht="12" customHeight="1">
      <c r="K61" s="3"/>
    </row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</sheetData>
  <mergeCells count="1">
    <mergeCell ref="A1:I1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K61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4.421875" style="5" customWidth="1"/>
    <col min="2" max="2" width="21.00390625" style="3" bestFit="1" customWidth="1"/>
    <col min="3" max="3" width="6.8515625" style="43" bestFit="1" customWidth="1"/>
    <col min="4" max="4" width="6.140625" style="5" bestFit="1" customWidth="1"/>
    <col min="5" max="5" width="2.8515625" style="45" customWidth="1"/>
    <col min="6" max="6" width="4.140625" style="5" bestFit="1" customWidth="1"/>
    <col min="7" max="7" width="20.28125" style="3" bestFit="1" customWidth="1"/>
    <col min="8" max="8" width="7.8515625" style="40" bestFit="1" customWidth="1"/>
    <col min="9" max="9" width="6.140625" style="5" bestFit="1" customWidth="1"/>
    <col min="10" max="10" width="6.140625" style="75" bestFit="1" customWidth="1"/>
    <col min="11" max="11" width="12.57421875" style="41" customWidth="1"/>
    <col min="12" max="16384" width="13.57421875" style="3" customWidth="1"/>
  </cols>
  <sheetData>
    <row r="1" spans="1:11" s="35" customFormat="1" ht="25.5" customHeight="1">
      <c r="A1" s="63" t="s">
        <v>208</v>
      </c>
      <c r="B1" s="64"/>
      <c r="C1" s="64"/>
      <c r="D1" s="64"/>
      <c r="I1" s="64"/>
      <c r="J1" s="65">
        <v>3.1</v>
      </c>
      <c r="K1" s="64" t="s">
        <v>74</v>
      </c>
    </row>
    <row r="2" spans="1:11" s="5" customFormat="1" ht="12">
      <c r="A2" s="38" t="s">
        <v>5</v>
      </c>
      <c r="B2" s="24" t="s">
        <v>7</v>
      </c>
      <c r="C2" s="13" t="s">
        <v>0</v>
      </c>
      <c r="D2" s="12" t="s">
        <v>1</v>
      </c>
      <c r="E2" s="14"/>
      <c r="F2" s="12" t="s">
        <v>5</v>
      </c>
      <c r="G2" s="7" t="s">
        <v>6</v>
      </c>
      <c r="H2" s="13" t="s">
        <v>0</v>
      </c>
      <c r="I2" s="12" t="s">
        <v>1</v>
      </c>
      <c r="J2" s="12" t="s">
        <v>73</v>
      </c>
      <c r="K2" s="62" t="s">
        <v>46</v>
      </c>
    </row>
    <row r="3" spans="1:11" ht="12" customHeight="1">
      <c r="A3" s="26">
        <v>1</v>
      </c>
      <c r="B3" s="48" t="s">
        <v>197</v>
      </c>
      <c r="C3" s="66">
        <f>VLOOKUP($B3,$G$2:$I$65,2,FALSE)</f>
        <v>0.012847222222222223</v>
      </c>
      <c r="D3" s="18">
        <f>VLOOKUP($B3,$G$2:$I$65,3,FALSE)</f>
        <v>100</v>
      </c>
      <c r="E3" s="25">
        <v>1</v>
      </c>
      <c r="F3" s="16">
        <v>1</v>
      </c>
      <c r="G3" s="125" t="s">
        <v>197</v>
      </c>
      <c r="H3" s="129">
        <v>0.012847222222222223</v>
      </c>
      <c r="I3" s="31">
        <v>100</v>
      </c>
      <c r="J3" s="73">
        <f aca="true" t="shared" si="0" ref="J3:J34">H3/J$1</f>
        <v>0.0041442652329749105</v>
      </c>
      <c r="K3" s="71" t="s">
        <v>86</v>
      </c>
    </row>
    <row r="4" spans="1:11" ht="12" customHeight="1">
      <c r="A4" s="20">
        <v>2</v>
      </c>
      <c r="B4" s="49" t="s">
        <v>99</v>
      </c>
      <c r="C4" s="67">
        <f aca="true" t="shared" si="1" ref="C4:C53">VLOOKUP($B4,$G$2:$I$65,2,FALSE)</f>
        <v>0.012939814814814814</v>
      </c>
      <c r="D4" s="15">
        <f aca="true" t="shared" si="2" ref="D4:D53">VLOOKUP($B4,$G$2:$I$65,3,FALSE)</f>
        <v>99</v>
      </c>
      <c r="E4" s="21">
        <v>1</v>
      </c>
      <c r="F4" s="17">
        <v>2</v>
      </c>
      <c r="G4" s="127" t="s">
        <v>99</v>
      </c>
      <c r="H4" s="129">
        <v>0.012939814814814814</v>
      </c>
      <c r="I4" s="19">
        <v>99</v>
      </c>
      <c r="J4" s="73">
        <f t="shared" si="0"/>
        <v>0.004174133811230585</v>
      </c>
      <c r="K4" s="71" t="s">
        <v>31</v>
      </c>
    </row>
    <row r="5" spans="1:11" ht="12" customHeight="1">
      <c r="A5" s="20">
        <v>3</v>
      </c>
      <c r="B5" s="49" t="s">
        <v>103</v>
      </c>
      <c r="C5" s="67">
        <f t="shared" si="1"/>
        <v>0.013136574074074077</v>
      </c>
      <c r="D5" s="15">
        <f t="shared" si="2"/>
        <v>98</v>
      </c>
      <c r="E5" s="21">
        <v>1</v>
      </c>
      <c r="F5" s="17">
        <v>3</v>
      </c>
      <c r="G5" s="127" t="s">
        <v>103</v>
      </c>
      <c r="H5" s="129">
        <v>0.013136574074074077</v>
      </c>
      <c r="I5" s="19">
        <v>98</v>
      </c>
      <c r="J5" s="73">
        <f t="shared" si="0"/>
        <v>0.004237604540023895</v>
      </c>
      <c r="K5" s="61"/>
    </row>
    <row r="6" spans="1:11" ht="12" customHeight="1">
      <c r="A6" s="20">
        <v>4</v>
      </c>
      <c r="B6" s="49" t="s">
        <v>181</v>
      </c>
      <c r="C6" s="67">
        <f t="shared" si="1"/>
        <v>0.013217592592592593</v>
      </c>
      <c r="D6" s="15">
        <f t="shared" si="2"/>
        <v>97</v>
      </c>
      <c r="E6" s="21">
        <v>1</v>
      </c>
      <c r="F6" s="17">
        <v>4</v>
      </c>
      <c r="G6" s="127" t="s">
        <v>181</v>
      </c>
      <c r="H6" s="129">
        <v>0.013217592592592593</v>
      </c>
      <c r="I6" s="19">
        <v>97</v>
      </c>
      <c r="J6" s="73">
        <f t="shared" si="0"/>
        <v>0.004263739545997611</v>
      </c>
      <c r="K6" s="72"/>
    </row>
    <row r="7" spans="1:11" ht="12" customHeight="1">
      <c r="A7" s="20">
        <v>5</v>
      </c>
      <c r="B7" s="49" t="s">
        <v>105</v>
      </c>
      <c r="C7" s="67">
        <f t="shared" si="1"/>
        <v>0.01324074074074074</v>
      </c>
      <c r="D7" s="15">
        <f t="shared" si="2"/>
        <v>96</v>
      </c>
      <c r="E7" s="21">
        <v>1</v>
      </c>
      <c r="F7" s="17">
        <v>5</v>
      </c>
      <c r="G7" s="127" t="s">
        <v>105</v>
      </c>
      <c r="H7" s="129">
        <v>0.01324074074074074</v>
      </c>
      <c r="I7" s="19">
        <v>96</v>
      </c>
      <c r="J7" s="73">
        <f t="shared" si="0"/>
        <v>0.0042712066905615294</v>
      </c>
      <c r="K7" s="72"/>
    </row>
    <row r="8" spans="1:11" ht="12" customHeight="1">
      <c r="A8" s="20">
        <v>6</v>
      </c>
      <c r="B8" s="49" t="s">
        <v>109</v>
      </c>
      <c r="C8" s="67">
        <f t="shared" si="1"/>
        <v>0.013773148148148147</v>
      </c>
      <c r="D8" s="15">
        <f t="shared" si="2"/>
        <v>94</v>
      </c>
      <c r="E8" s="21">
        <v>1</v>
      </c>
      <c r="F8" s="17">
        <v>6</v>
      </c>
      <c r="G8" s="127" t="s">
        <v>183</v>
      </c>
      <c r="H8" s="129">
        <v>0.013657407407407408</v>
      </c>
      <c r="I8" s="19">
        <v>95</v>
      </c>
      <c r="J8" s="73">
        <f t="shared" si="0"/>
        <v>0.004405615292712067</v>
      </c>
      <c r="K8" s="72"/>
    </row>
    <row r="9" spans="1:11" ht="12" customHeight="1">
      <c r="A9" s="17">
        <v>7</v>
      </c>
      <c r="B9" s="49" t="s">
        <v>158</v>
      </c>
      <c r="C9" s="67">
        <f t="shared" si="1"/>
        <v>0.01386574074074074</v>
      </c>
      <c r="D9" s="15">
        <f t="shared" si="2"/>
        <v>93</v>
      </c>
      <c r="E9" s="21">
        <v>1</v>
      </c>
      <c r="F9" s="17">
        <v>7</v>
      </c>
      <c r="G9" s="127" t="s">
        <v>109</v>
      </c>
      <c r="H9" s="129">
        <v>0.013773148148148147</v>
      </c>
      <c r="I9" s="19">
        <v>94</v>
      </c>
      <c r="J9" s="73">
        <f t="shared" si="0"/>
        <v>0.00444295101553166</v>
      </c>
      <c r="K9" s="72"/>
    </row>
    <row r="10" spans="1:11" ht="12" customHeight="1">
      <c r="A10" s="17">
        <v>8</v>
      </c>
      <c r="B10" s="49" t="s">
        <v>111</v>
      </c>
      <c r="C10" s="68">
        <f t="shared" si="1"/>
        <v>0.014189814814814815</v>
      </c>
      <c r="D10" s="17">
        <f t="shared" si="2"/>
        <v>89</v>
      </c>
      <c r="E10" s="21">
        <v>1</v>
      </c>
      <c r="F10" s="17">
        <v>8</v>
      </c>
      <c r="G10" s="127" t="s">
        <v>158</v>
      </c>
      <c r="H10" s="129">
        <v>0.01386574074074074</v>
      </c>
      <c r="I10" s="19">
        <v>93</v>
      </c>
      <c r="J10" s="73">
        <f t="shared" si="0"/>
        <v>0.004472819593787335</v>
      </c>
      <c r="K10" s="72"/>
    </row>
    <row r="11" spans="1:11" ht="12" customHeight="1">
      <c r="A11" s="16">
        <v>1</v>
      </c>
      <c r="B11" s="48" t="s">
        <v>183</v>
      </c>
      <c r="C11" s="70">
        <f t="shared" si="1"/>
        <v>0.013657407407407408</v>
      </c>
      <c r="D11" s="16">
        <f t="shared" si="2"/>
        <v>95</v>
      </c>
      <c r="E11" s="25">
        <v>1</v>
      </c>
      <c r="F11" s="17">
        <v>9</v>
      </c>
      <c r="G11" s="127" t="s">
        <v>114</v>
      </c>
      <c r="H11" s="129">
        <v>0.013877314814814815</v>
      </c>
      <c r="I11" s="19">
        <v>92</v>
      </c>
      <c r="J11" s="73">
        <f t="shared" si="0"/>
        <v>0.004476553166069295</v>
      </c>
      <c r="K11" s="72"/>
    </row>
    <row r="12" spans="1:11" ht="12" customHeight="1">
      <c r="A12" s="17">
        <v>2</v>
      </c>
      <c r="B12" s="49" t="s">
        <v>114</v>
      </c>
      <c r="C12" s="68">
        <f t="shared" si="1"/>
        <v>0.013877314814814815</v>
      </c>
      <c r="D12" s="17">
        <f t="shared" si="2"/>
        <v>92</v>
      </c>
      <c r="E12" s="21">
        <v>2</v>
      </c>
      <c r="F12" s="17">
        <v>10</v>
      </c>
      <c r="G12" s="127" t="s">
        <v>198</v>
      </c>
      <c r="H12" s="129">
        <v>0.013981481481481482</v>
      </c>
      <c r="I12" s="19">
        <v>91</v>
      </c>
      <c r="J12" s="73">
        <f t="shared" si="0"/>
        <v>0.004510155316606929</v>
      </c>
      <c r="K12" s="72"/>
    </row>
    <row r="13" spans="1:11" ht="12" customHeight="1">
      <c r="A13" s="17">
        <v>3</v>
      </c>
      <c r="B13" s="49" t="s">
        <v>198</v>
      </c>
      <c r="C13" s="68">
        <f t="shared" si="1"/>
        <v>0.013981481481481482</v>
      </c>
      <c r="D13" s="17">
        <f t="shared" si="2"/>
        <v>91</v>
      </c>
      <c r="E13" s="21">
        <v>2</v>
      </c>
      <c r="F13" s="17">
        <v>11</v>
      </c>
      <c r="G13" s="127" t="s">
        <v>118</v>
      </c>
      <c r="H13" s="129">
        <v>0.014097222222222221</v>
      </c>
      <c r="I13" s="19">
        <v>90</v>
      </c>
      <c r="J13" s="73">
        <f t="shared" si="0"/>
        <v>0.004547491039426523</v>
      </c>
      <c r="K13" s="72"/>
    </row>
    <row r="14" spans="1:11" ht="12" customHeight="1">
      <c r="A14" s="17">
        <v>4</v>
      </c>
      <c r="B14" s="49" t="s">
        <v>118</v>
      </c>
      <c r="C14" s="68">
        <f t="shared" si="1"/>
        <v>0.014097222222222221</v>
      </c>
      <c r="D14" s="17">
        <f t="shared" si="2"/>
        <v>90</v>
      </c>
      <c r="E14" s="21">
        <v>2</v>
      </c>
      <c r="F14" s="17">
        <v>12</v>
      </c>
      <c r="G14" s="127" t="s">
        <v>111</v>
      </c>
      <c r="H14" s="129">
        <v>0.014189814814814815</v>
      </c>
      <c r="I14" s="19">
        <v>89</v>
      </c>
      <c r="J14" s="73">
        <f t="shared" si="0"/>
        <v>0.004577359617682198</v>
      </c>
      <c r="K14" s="72"/>
    </row>
    <row r="15" spans="1:11" ht="12" customHeight="1">
      <c r="A15" s="17">
        <v>5</v>
      </c>
      <c r="B15" s="49" t="s">
        <v>199</v>
      </c>
      <c r="C15" s="68">
        <f t="shared" si="1"/>
        <v>0.014467592592592593</v>
      </c>
      <c r="D15" s="17">
        <f t="shared" si="2"/>
        <v>88</v>
      </c>
      <c r="E15" s="21">
        <v>2</v>
      </c>
      <c r="F15" s="17">
        <v>13</v>
      </c>
      <c r="G15" s="127" t="s">
        <v>199</v>
      </c>
      <c r="H15" s="129">
        <v>0.014467592592592593</v>
      </c>
      <c r="I15" s="19">
        <v>88</v>
      </c>
      <c r="J15" s="73">
        <f t="shared" si="0"/>
        <v>0.004666965352449223</v>
      </c>
      <c r="K15" s="72"/>
    </row>
    <row r="16" spans="1:11" ht="12" customHeight="1">
      <c r="A16" s="17">
        <v>6</v>
      </c>
      <c r="B16" s="49" t="s">
        <v>132</v>
      </c>
      <c r="C16" s="68">
        <f t="shared" si="1"/>
        <v>0.014722222222222222</v>
      </c>
      <c r="D16" s="17">
        <f t="shared" si="2"/>
        <v>87</v>
      </c>
      <c r="E16" s="21">
        <v>2</v>
      </c>
      <c r="F16" s="17">
        <v>14</v>
      </c>
      <c r="G16" s="127" t="s">
        <v>132</v>
      </c>
      <c r="H16" s="129">
        <v>0.014722222222222222</v>
      </c>
      <c r="I16" s="19">
        <v>87</v>
      </c>
      <c r="J16" s="73">
        <f t="shared" si="0"/>
        <v>0.00474910394265233</v>
      </c>
      <c r="K16" s="72"/>
    </row>
    <row r="17" spans="1:11" ht="12" customHeight="1">
      <c r="A17" s="17">
        <v>7</v>
      </c>
      <c r="B17" s="49" t="s">
        <v>124</v>
      </c>
      <c r="C17" s="68">
        <f t="shared" si="1"/>
        <v>0.015150462962962963</v>
      </c>
      <c r="D17" s="17">
        <f t="shared" si="2"/>
        <v>86</v>
      </c>
      <c r="E17" s="21">
        <v>2</v>
      </c>
      <c r="F17" s="17">
        <v>15</v>
      </c>
      <c r="G17" s="127" t="s">
        <v>124</v>
      </c>
      <c r="H17" s="129">
        <v>0.015150462962962963</v>
      </c>
      <c r="I17" s="19">
        <v>86</v>
      </c>
      <c r="J17" s="73">
        <f t="shared" si="0"/>
        <v>0.004887246117084827</v>
      </c>
      <c r="K17" s="72"/>
    </row>
    <row r="18" spans="1:11" ht="12" customHeight="1">
      <c r="A18" s="10">
        <v>8</v>
      </c>
      <c r="B18" s="50" t="s">
        <v>150</v>
      </c>
      <c r="C18" s="69">
        <f t="shared" si="1"/>
        <v>0.015358796296296296</v>
      </c>
      <c r="D18" s="10">
        <f t="shared" si="2"/>
        <v>84</v>
      </c>
      <c r="E18" s="52">
        <v>2</v>
      </c>
      <c r="F18" s="17">
        <v>16</v>
      </c>
      <c r="G18" s="127" t="s">
        <v>126</v>
      </c>
      <c r="H18" s="129">
        <v>0.01521990740740741</v>
      </c>
      <c r="I18" s="19">
        <v>85</v>
      </c>
      <c r="J18" s="73">
        <f t="shared" si="0"/>
        <v>0.004909647550776584</v>
      </c>
      <c r="K18" s="72"/>
    </row>
    <row r="19" spans="1:11" ht="12" customHeight="1">
      <c r="A19" s="16">
        <v>1</v>
      </c>
      <c r="B19" s="48" t="s">
        <v>126</v>
      </c>
      <c r="C19" s="70">
        <f t="shared" si="1"/>
        <v>0.01521990740740741</v>
      </c>
      <c r="D19" s="16">
        <f t="shared" si="2"/>
        <v>85</v>
      </c>
      <c r="E19" s="27">
        <v>3</v>
      </c>
      <c r="F19" s="17">
        <v>17</v>
      </c>
      <c r="G19" s="127" t="s">
        <v>200</v>
      </c>
      <c r="H19" s="129">
        <v>0.015324074074074073</v>
      </c>
      <c r="I19" s="19" t="s">
        <v>81</v>
      </c>
      <c r="J19" s="73">
        <f t="shared" si="0"/>
        <v>0.004943249701314217</v>
      </c>
      <c r="K19" s="72"/>
    </row>
    <row r="20" spans="1:11" ht="12" customHeight="1">
      <c r="A20" s="17">
        <v>2</v>
      </c>
      <c r="B20" s="49" t="s">
        <v>130</v>
      </c>
      <c r="C20" s="68">
        <f t="shared" si="1"/>
        <v>0.01537037037037037</v>
      </c>
      <c r="D20" s="17">
        <f t="shared" si="2"/>
        <v>83</v>
      </c>
      <c r="E20" s="22">
        <v>3</v>
      </c>
      <c r="F20" s="17">
        <v>18</v>
      </c>
      <c r="G20" s="127" t="s">
        <v>150</v>
      </c>
      <c r="H20" s="129">
        <v>0.015358796296296296</v>
      </c>
      <c r="I20" s="19">
        <v>84</v>
      </c>
      <c r="J20" s="73">
        <f t="shared" si="0"/>
        <v>0.004954450418160095</v>
      </c>
      <c r="K20" s="72"/>
    </row>
    <row r="21" spans="1:11" ht="12" customHeight="1">
      <c r="A21" s="17">
        <v>3</v>
      </c>
      <c r="B21" s="49" t="s">
        <v>149</v>
      </c>
      <c r="C21" s="68">
        <f t="shared" si="1"/>
        <v>0.015474537037037038</v>
      </c>
      <c r="D21" s="17">
        <f t="shared" si="2"/>
        <v>82</v>
      </c>
      <c r="E21" s="22">
        <v>3</v>
      </c>
      <c r="F21" s="17">
        <v>19</v>
      </c>
      <c r="G21" s="127" t="s">
        <v>130</v>
      </c>
      <c r="H21" s="129">
        <v>0.01537037037037037</v>
      </c>
      <c r="I21" s="19">
        <v>83</v>
      </c>
      <c r="J21" s="73">
        <f t="shared" si="0"/>
        <v>0.0049581839904420544</v>
      </c>
      <c r="K21" s="72"/>
    </row>
    <row r="22" spans="1:11" ht="12" customHeight="1">
      <c r="A22" s="17">
        <v>4</v>
      </c>
      <c r="B22" s="49" t="s">
        <v>160</v>
      </c>
      <c r="C22" s="68">
        <f t="shared" si="1"/>
        <v>0.015578703703703704</v>
      </c>
      <c r="D22" s="17">
        <f t="shared" si="2"/>
        <v>81</v>
      </c>
      <c r="E22" s="22">
        <v>3</v>
      </c>
      <c r="F22" s="17">
        <v>20</v>
      </c>
      <c r="G22" s="127" t="s">
        <v>149</v>
      </c>
      <c r="H22" s="129">
        <v>0.015474537037037038</v>
      </c>
      <c r="I22" s="19">
        <v>82</v>
      </c>
      <c r="J22" s="73">
        <f t="shared" si="0"/>
        <v>0.0049917861409796895</v>
      </c>
      <c r="K22" s="72"/>
    </row>
    <row r="23" spans="1:11" ht="12" customHeight="1">
      <c r="A23" s="20">
        <v>5</v>
      </c>
      <c r="B23" s="49" t="s">
        <v>142</v>
      </c>
      <c r="C23" s="68">
        <f t="shared" si="1"/>
        <v>0.01638888888888889</v>
      </c>
      <c r="D23" s="17">
        <f t="shared" si="2"/>
        <v>77</v>
      </c>
      <c r="E23" s="22">
        <v>3</v>
      </c>
      <c r="F23" s="17">
        <v>21</v>
      </c>
      <c r="G23" s="127" t="s">
        <v>160</v>
      </c>
      <c r="H23" s="129">
        <v>0.015578703703703704</v>
      </c>
      <c r="I23" s="19">
        <v>81</v>
      </c>
      <c r="J23" s="73">
        <f t="shared" si="0"/>
        <v>0.005025388291517324</v>
      </c>
      <c r="K23" s="72"/>
    </row>
    <row r="24" spans="1:11" ht="12" customHeight="1">
      <c r="A24" s="17">
        <v>6</v>
      </c>
      <c r="B24" s="49" t="s">
        <v>34</v>
      </c>
      <c r="C24" s="68">
        <f t="shared" si="1"/>
        <v>0.016435185185185188</v>
      </c>
      <c r="D24" s="17">
        <f t="shared" si="2"/>
        <v>76</v>
      </c>
      <c r="E24" s="22">
        <v>3</v>
      </c>
      <c r="F24" s="17">
        <v>22</v>
      </c>
      <c r="G24" s="127" t="s">
        <v>139</v>
      </c>
      <c r="H24" s="129">
        <v>0.016006944444444445</v>
      </c>
      <c r="I24" s="19">
        <v>80</v>
      </c>
      <c r="J24" s="73">
        <f t="shared" si="0"/>
        <v>0.005163530465949821</v>
      </c>
      <c r="K24" s="72"/>
    </row>
    <row r="25" spans="1:11" ht="12" customHeight="1">
      <c r="A25" s="53">
        <v>7</v>
      </c>
      <c r="B25" s="50" t="s">
        <v>17</v>
      </c>
      <c r="C25" s="69">
        <f t="shared" si="1"/>
        <v>0.0165625</v>
      </c>
      <c r="D25" s="10">
        <f t="shared" si="2"/>
        <v>75</v>
      </c>
      <c r="E25" s="23">
        <v>3</v>
      </c>
      <c r="F25" s="17">
        <v>23</v>
      </c>
      <c r="G25" s="127" t="s">
        <v>164</v>
      </c>
      <c r="H25" s="129">
        <v>0.016145833333333335</v>
      </c>
      <c r="I25" s="19">
        <v>79</v>
      </c>
      <c r="J25" s="73">
        <f t="shared" si="0"/>
        <v>0.005208333333333334</v>
      </c>
      <c r="K25" s="72"/>
    </row>
    <row r="26" spans="1:11" ht="12" customHeight="1">
      <c r="A26" s="16">
        <v>1</v>
      </c>
      <c r="B26" s="48" t="s">
        <v>164</v>
      </c>
      <c r="C26" s="70">
        <f t="shared" si="1"/>
        <v>0.016145833333333335</v>
      </c>
      <c r="D26" s="16">
        <f t="shared" si="2"/>
        <v>79</v>
      </c>
      <c r="E26" s="27">
        <v>4</v>
      </c>
      <c r="F26" s="17">
        <v>24</v>
      </c>
      <c r="G26" s="127" t="s">
        <v>143</v>
      </c>
      <c r="H26" s="129">
        <v>0.016168981481481482</v>
      </c>
      <c r="I26" s="19">
        <v>78</v>
      </c>
      <c r="J26" s="73">
        <f t="shared" si="0"/>
        <v>0.005215800477897252</v>
      </c>
      <c r="K26" s="72"/>
    </row>
    <row r="27" spans="1:11" ht="12" customHeight="1">
      <c r="A27" s="17">
        <v>2</v>
      </c>
      <c r="B27" s="49" t="s">
        <v>143</v>
      </c>
      <c r="C27" s="68">
        <f t="shared" si="1"/>
        <v>0.016168981481481482</v>
      </c>
      <c r="D27" s="17">
        <f t="shared" si="2"/>
        <v>78</v>
      </c>
      <c r="E27" s="22">
        <v>4</v>
      </c>
      <c r="F27" s="17">
        <v>25</v>
      </c>
      <c r="G27" s="127" t="s">
        <v>142</v>
      </c>
      <c r="H27" s="129">
        <v>0.01638888888888889</v>
      </c>
      <c r="I27" s="19">
        <v>77</v>
      </c>
      <c r="J27" s="73">
        <f t="shared" si="0"/>
        <v>0.00528673835125448</v>
      </c>
      <c r="K27" s="72"/>
    </row>
    <row r="28" spans="1:11" ht="12" customHeight="1">
      <c r="A28" s="17">
        <v>3</v>
      </c>
      <c r="B28" s="49" t="s">
        <v>147</v>
      </c>
      <c r="C28" s="68">
        <f t="shared" si="1"/>
        <v>0.01675925925925926</v>
      </c>
      <c r="D28" s="17">
        <f t="shared" si="2"/>
        <v>73</v>
      </c>
      <c r="E28" s="22">
        <v>4</v>
      </c>
      <c r="F28" s="17">
        <v>26</v>
      </c>
      <c r="G28" s="127" t="s">
        <v>34</v>
      </c>
      <c r="H28" s="129">
        <v>0.016435185185185188</v>
      </c>
      <c r="I28" s="19">
        <v>76</v>
      </c>
      <c r="J28" s="73">
        <f t="shared" si="0"/>
        <v>0.005301672640382319</v>
      </c>
      <c r="K28" s="72"/>
    </row>
    <row r="29" spans="1:11" ht="12" customHeight="1">
      <c r="A29" s="17">
        <v>4</v>
      </c>
      <c r="B29" s="49" t="s">
        <v>63</v>
      </c>
      <c r="C29" s="68">
        <f t="shared" si="1"/>
        <v>0.01685185185185185</v>
      </c>
      <c r="D29" s="17">
        <f t="shared" si="2"/>
        <v>72</v>
      </c>
      <c r="E29" s="22">
        <v>4</v>
      </c>
      <c r="F29" s="17">
        <v>27</v>
      </c>
      <c r="G29" s="127" t="s">
        <v>17</v>
      </c>
      <c r="H29" s="129">
        <v>0.0165625</v>
      </c>
      <c r="I29" s="19">
        <v>75</v>
      </c>
      <c r="J29" s="73">
        <f t="shared" si="0"/>
        <v>0.005342741935483871</v>
      </c>
      <c r="K29" s="72"/>
    </row>
    <row r="30" spans="1:11" ht="12" customHeight="1">
      <c r="A30" s="20">
        <v>5</v>
      </c>
      <c r="B30" s="49" t="s">
        <v>153</v>
      </c>
      <c r="C30" s="68">
        <f t="shared" si="1"/>
        <v>0.01712962962962963</v>
      </c>
      <c r="D30" s="17">
        <f t="shared" si="2"/>
        <v>71</v>
      </c>
      <c r="E30" s="22">
        <v>4</v>
      </c>
      <c r="F30" s="17">
        <v>28</v>
      </c>
      <c r="G30" s="127" t="s">
        <v>128</v>
      </c>
      <c r="H30" s="129">
        <v>0.016585648148148148</v>
      </c>
      <c r="I30" s="19">
        <v>74</v>
      </c>
      <c r="J30" s="73">
        <f t="shared" si="0"/>
        <v>0.0053502090800477894</v>
      </c>
      <c r="K30" s="72"/>
    </row>
    <row r="31" spans="1:11" ht="12" customHeight="1">
      <c r="A31" s="20">
        <v>6</v>
      </c>
      <c r="B31" s="49" t="s">
        <v>201</v>
      </c>
      <c r="C31" s="68">
        <f t="shared" si="1"/>
        <v>0.017152777777777777</v>
      </c>
      <c r="D31" s="17">
        <f t="shared" si="2"/>
        <v>70</v>
      </c>
      <c r="E31" s="22">
        <v>4</v>
      </c>
      <c r="F31" s="17">
        <v>29</v>
      </c>
      <c r="G31" s="127" t="s">
        <v>147</v>
      </c>
      <c r="H31" s="129">
        <v>0.01675925925925926</v>
      </c>
      <c r="I31" s="19">
        <v>73</v>
      </c>
      <c r="J31" s="73">
        <f t="shared" si="0"/>
        <v>0.00540621266427718</v>
      </c>
      <c r="K31" s="72"/>
    </row>
    <row r="32" spans="1:11" ht="12" customHeight="1">
      <c r="A32" s="17">
        <v>7</v>
      </c>
      <c r="B32" s="49" t="s">
        <v>157</v>
      </c>
      <c r="C32" s="68">
        <f t="shared" si="1"/>
        <v>0.01719907407407407</v>
      </c>
      <c r="D32" s="17">
        <f t="shared" si="2"/>
        <v>69</v>
      </c>
      <c r="E32" s="22">
        <v>4</v>
      </c>
      <c r="F32" s="17">
        <v>30</v>
      </c>
      <c r="G32" s="127" t="s">
        <v>63</v>
      </c>
      <c r="H32" s="129">
        <v>0.01685185185185185</v>
      </c>
      <c r="I32" s="19">
        <v>72</v>
      </c>
      <c r="J32" s="73">
        <f t="shared" si="0"/>
        <v>0.005436081242532855</v>
      </c>
      <c r="K32" s="72"/>
    </row>
    <row r="33" spans="1:11" ht="12" customHeight="1">
      <c r="A33" s="17">
        <v>8</v>
      </c>
      <c r="B33" s="49" t="s">
        <v>185</v>
      </c>
      <c r="C33" s="68">
        <f t="shared" si="1"/>
        <v>0.018055555555555557</v>
      </c>
      <c r="D33" s="17">
        <f t="shared" si="2"/>
        <v>61</v>
      </c>
      <c r="E33" s="22">
        <v>4</v>
      </c>
      <c r="F33" s="17">
        <v>31</v>
      </c>
      <c r="G33" s="127" t="s">
        <v>153</v>
      </c>
      <c r="H33" s="129">
        <v>0.01712962962962963</v>
      </c>
      <c r="I33" s="19">
        <v>71</v>
      </c>
      <c r="J33" s="73">
        <f t="shared" si="0"/>
        <v>0.005525686977299881</v>
      </c>
      <c r="K33" s="72"/>
    </row>
    <row r="34" spans="1:11" ht="12" customHeight="1">
      <c r="A34" s="10">
        <v>9</v>
      </c>
      <c r="B34" s="50" t="s">
        <v>162</v>
      </c>
      <c r="C34" s="69">
        <f t="shared" si="1"/>
        <v>0.01840277777777778</v>
      </c>
      <c r="D34" s="10">
        <f t="shared" si="2"/>
        <v>60</v>
      </c>
      <c r="E34" s="23">
        <v>4</v>
      </c>
      <c r="F34" s="17">
        <v>32</v>
      </c>
      <c r="G34" s="127" t="s">
        <v>201</v>
      </c>
      <c r="H34" s="129">
        <v>0.017152777777777777</v>
      </c>
      <c r="I34" s="19">
        <v>70</v>
      </c>
      <c r="J34" s="73">
        <f t="shared" si="0"/>
        <v>0.005533154121863799</v>
      </c>
      <c r="K34" s="72"/>
    </row>
    <row r="35" spans="1:11" ht="12" customHeight="1">
      <c r="A35" s="17">
        <v>1</v>
      </c>
      <c r="B35" s="49" t="s">
        <v>139</v>
      </c>
      <c r="C35" s="68">
        <f t="shared" si="1"/>
        <v>0.016006944444444445</v>
      </c>
      <c r="D35" s="17">
        <f t="shared" si="2"/>
        <v>80</v>
      </c>
      <c r="E35" s="22">
        <v>5</v>
      </c>
      <c r="F35" s="17">
        <v>33</v>
      </c>
      <c r="G35" s="127" t="s">
        <v>157</v>
      </c>
      <c r="H35" s="129">
        <v>0.01719907407407407</v>
      </c>
      <c r="I35" s="19">
        <v>69</v>
      </c>
      <c r="J35" s="73">
        <f aca="true" t="shared" si="3" ref="J35:J56">H35/J$1</f>
        <v>0.005548088410991636</v>
      </c>
      <c r="K35" s="72"/>
    </row>
    <row r="36" spans="1:11" ht="12" customHeight="1">
      <c r="A36" s="17">
        <v>2</v>
      </c>
      <c r="B36" s="49" t="s">
        <v>128</v>
      </c>
      <c r="C36" s="68">
        <f t="shared" si="1"/>
        <v>0.016585648148148148</v>
      </c>
      <c r="D36" s="17">
        <f t="shared" si="2"/>
        <v>74</v>
      </c>
      <c r="E36" s="22">
        <v>5</v>
      </c>
      <c r="F36" s="17">
        <v>34</v>
      </c>
      <c r="G36" s="127" t="s">
        <v>202</v>
      </c>
      <c r="H36" s="129">
        <v>0.01733796296296296</v>
      </c>
      <c r="I36" s="19">
        <v>68</v>
      </c>
      <c r="J36" s="73">
        <f t="shared" si="3"/>
        <v>0.0055928912783751485</v>
      </c>
      <c r="K36" s="72"/>
    </row>
    <row r="37" spans="1:11" ht="12" customHeight="1">
      <c r="A37" s="17">
        <v>3</v>
      </c>
      <c r="B37" s="49" t="s">
        <v>173</v>
      </c>
      <c r="C37" s="68">
        <f t="shared" si="1"/>
        <v>0.017453703703703704</v>
      </c>
      <c r="D37" s="17">
        <f t="shared" si="2"/>
        <v>67</v>
      </c>
      <c r="E37" s="22">
        <v>5</v>
      </c>
      <c r="F37" s="17">
        <v>35</v>
      </c>
      <c r="G37" s="127" t="s">
        <v>173</v>
      </c>
      <c r="H37" s="129">
        <v>0.017453703703703704</v>
      </c>
      <c r="I37" s="19">
        <v>67</v>
      </c>
      <c r="J37" s="73">
        <f t="shared" si="3"/>
        <v>0.005630227001194743</v>
      </c>
      <c r="K37" s="72"/>
    </row>
    <row r="38" spans="1:11" ht="12" customHeight="1">
      <c r="A38" s="17">
        <v>4</v>
      </c>
      <c r="B38" s="49" t="s">
        <v>186</v>
      </c>
      <c r="C38" s="68">
        <f t="shared" si="1"/>
        <v>0.017916666666666668</v>
      </c>
      <c r="D38" s="17">
        <f t="shared" si="2"/>
        <v>64</v>
      </c>
      <c r="E38" s="22">
        <v>5</v>
      </c>
      <c r="F38" s="17">
        <v>36</v>
      </c>
      <c r="G38" s="127" t="s">
        <v>78</v>
      </c>
      <c r="H38" s="129">
        <v>0.01758101851851852</v>
      </c>
      <c r="I38" s="19">
        <v>66</v>
      </c>
      <c r="J38" s="73">
        <f t="shared" si="3"/>
        <v>0.005671296296296297</v>
      </c>
      <c r="K38" s="72"/>
    </row>
    <row r="39" spans="1:11" ht="12" customHeight="1">
      <c r="A39" s="17">
        <v>5</v>
      </c>
      <c r="B39" s="49" t="s">
        <v>167</v>
      </c>
      <c r="C39" s="68">
        <f t="shared" si="1"/>
        <v>0.017997685185185186</v>
      </c>
      <c r="D39" s="17">
        <f t="shared" si="2"/>
        <v>63</v>
      </c>
      <c r="E39" s="22">
        <v>5</v>
      </c>
      <c r="F39" s="17">
        <v>37</v>
      </c>
      <c r="G39" s="127" t="s">
        <v>169</v>
      </c>
      <c r="H39" s="129">
        <v>0.017627314814814814</v>
      </c>
      <c r="I39" s="19">
        <v>65</v>
      </c>
      <c r="J39" s="73">
        <f t="shared" si="3"/>
        <v>0.005686230585424133</v>
      </c>
      <c r="K39" s="72"/>
    </row>
    <row r="40" spans="1:11" ht="12" customHeight="1">
      <c r="A40" s="17">
        <v>6</v>
      </c>
      <c r="B40" s="49" t="s">
        <v>166</v>
      </c>
      <c r="C40" s="68">
        <f t="shared" si="1"/>
        <v>0.018703703703703705</v>
      </c>
      <c r="D40" s="17">
        <f t="shared" si="2"/>
        <v>59</v>
      </c>
      <c r="E40" s="22">
        <v>5</v>
      </c>
      <c r="F40" s="17">
        <v>38</v>
      </c>
      <c r="G40" s="127" t="s">
        <v>186</v>
      </c>
      <c r="H40" s="129">
        <v>0.017916666666666668</v>
      </c>
      <c r="I40" s="19">
        <v>64</v>
      </c>
      <c r="J40" s="73">
        <f t="shared" si="3"/>
        <v>0.005779569892473118</v>
      </c>
      <c r="K40" s="72"/>
    </row>
    <row r="41" spans="1:11" ht="12" customHeight="1">
      <c r="A41" s="17">
        <v>7</v>
      </c>
      <c r="B41" s="49" t="s">
        <v>65</v>
      </c>
      <c r="C41" s="68">
        <f t="shared" si="1"/>
        <v>0.020150462962962964</v>
      </c>
      <c r="D41" s="17">
        <f t="shared" si="2"/>
        <v>57</v>
      </c>
      <c r="E41" s="22">
        <v>5</v>
      </c>
      <c r="F41" s="17">
        <v>39</v>
      </c>
      <c r="G41" s="127" t="s">
        <v>167</v>
      </c>
      <c r="H41" s="129">
        <v>0.017997685185185186</v>
      </c>
      <c r="I41" s="19">
        <v>63</v>
      </c>
      <c r="J41" s="73">
        <f t="shared" si="3"/>
        <v>0.005805704898446834</v>
      </c>
      <c r="K41" s="72"/>
    </row>
    <row r="42" spans="1:11" ht="12" customHeight="1">
      <c r="A42" s="17">
        <v>8</v>
      </c>
      <c r="B42" s="50" t="s">
        <v>174</v>
      </c>
      <c r="C42" s="69">
        <f t="shared" si="1"/>
        <v>0.0221875</v>
      </c>
      <c r="D42" s="10">
        <f t="shared" si="2"/>
        <v>51</v>
      </c>
      <c r="E42" s="23">
        <v>5</v>
      </c>
      <c r="F42" s="17">
        <v>40</v>
      </c>
      <c r="G42" s="127" t="s">
        <v>203</v>
      </c>
      <c r="H42" s="129">
        <v>0.01800925925925926</v>
      </c>
      <c r="I42" s="19">
        <v>62</v>
      </c>
      <c r="J42" s="73">
        <f t="shared" si="3"/>
        <v>0.005809438470728793</v>
      </c>
      <c r="K42" s="72"/>
    </row>
    <row r="43" spans="1:11" ht="12" customHeight="1">
      <c r="A43" s="16">
        <v>1</v>
      </c>
      <c r="B43" s="48" t="s">
        <v>202</v>
      </c>
      <c r="C43" s="70">
        <f t="shared" si="1"/>
        <v>0.01733796296296296</v>
      </c>
      <c r="D43" s="16">
        <f t="shared" si="2"/>
        <v>68</v>
      </c>
      <c r="E43" s="27">
        <v>6</v>
      </c>
      <c r="F43" s="17">
        <v>41</v>
      </c>
      <c r="G43" s="127" t="s">
        <v>185</v>
      </c>
      <c r="H43" s="129">
        <v>0.018055555555555557</v>
      </c>
      <c r="I43" s="19">
        <v>61</v>
      </c>
      <c r="J43" s="73">
        <f t="shared" si="3"/>
        <v>0.005824372759856631</v>
      </c>
      <c r="K43" s="72"/>
    </row>
    <row r="44" spans="1:11" ht="12" customHeight="1">
      <c r="A44" s="17">
        <v>2</v>
      </c>
      <c r="B44" s="49" t="s">
        <v>78</v>
      </c>
      <c r="C44" s="68">
        <f t="shared" si="1"/>
        <v>0.01758101851851852</v>
      </c>
      <c r="D44" s="17">
        <f t="shared" si="2"/>
        <v>66</v>
      </c>
      <c r="E44" s="22">
        <v>6</v>
      </c>
      <c r="F44" s="17">
        <v>42</v>
      </c>
      <c r="G44" s="127" t="s">
        <v>162</v>
      </c>
      <c r="H44" s="129">
        <v>0.01840277777777778</v>
      </c>
      <c r="I44" s="19">
        <v>60</v>
      </c>
      <c r="J44" s="73">
        <f t="shared" si="3"/>
        <v>0.005936379928315412</v>
      </c>
      <c r="K44" s="72"/>
    </row>
    <row r="45" spans="1:11" ht="12" customHeight="1">
      <c r="A45" s="17">
        <v>3</v>
      </c>
      <c r="B45" s="49" t="s">
        <v>169</v>
      </c>
      <c r="C45" s="68">
        <f t="shared" si="1"/>
        <v>0.017627314814814814</v>
      </c>
      <c r="D45" s="17">
        <f t="shared" si="2"/>
        <v>65</v>
      </c>
      <c r="E45" s="22">
        <v>6</v>
      </c>
      <c r="F45" s="17">
        <v>43</v>
      </c>
      <c r="G45" s="127" t="s">
        <v>166</v>
      </c>
      <c r="H45" s="129">
        <v>0.018703703703703705</v>
      </c>
      <c r="I45" s="19">
        <v>59</v>
      </c>
      <c r="J45" s="73">
        <f t="shared" si="3"/>
        <v>0.006033452807646356</v>
      </c>
      <c r="K45" s="72"/>
    </row>
    <row r="46" spans="1:11" ht="12" customHeight="1">
      <c r="A46" s="17">
        <v>4</v>
      </c>
      <c r="B46" s="49" t="s">
        <v>203</v>
      </c>
      <c r="C46" s="68">
        <f t="shared" si="1"/>
        <v>0.01800925925925926</v>
      </c>
      <c r="D46" s="17">
        <f t="shared" si="2"/>
        <v>62</v>
      </c>
      <c r="E46" s="22">
        <v>6</v>
      </c>
      <c r="F46" s="17">
        <v>44</v>
      </c>
      <c r="G46" s="127" t="s">
        <v>204</v>
      </c>
      <c r="H46" s="129">
        <v>0.01923611111111111</v>
      </c>
      <c r="I46" s="19" t="s">
        <v>81</v>
      </c>
      <c r="J46" s="73">
        <f t="shared" si="3"/>
        <v>0.006205197132616487</v>
      </c>
      <c r="K46" s="72"/>
    </row>
    <row r="47" spans="1:11" ht="12" customHeight="1">
      <c r="A47" s="17">
        <v>5</v>
      </c>
      <c r="B47" s="49" t="s">
        <v>171</v>
      </c>
      <c r="C47" s="68">
        <f t="shared" si="1"/>
        <v>0.019270833333333334</v>
      </c>
      <c r="D47" s="17">
        <f t="shared" si="2"/>
        <v>58</v>
      </c>
      <c r="E47" s="22">
        <v>6</v>
      </c>
      <c r="F47" s="17">
        <v>45</v>
      </c>
      <c r="G47" s="127" t="s">
        <v>171</v>
      </c>
      <c r="H47" s="129">
        <v>0.019270833333333334</v>
      </c>
      <c r="I47" s="19">
        <v>58</v>
      </c>
      <c r="J47" s="73">
        <f t="shared" si="3"/>
        <v>0.006216397849462366</v>
      </c>
      <c r="K47" s="72"/>
    </row>
    <row r="48" spans="1:11" ht="12" customHeight="1">
      <c r="A48" s="10">
        <v>6</v>
      </c>
      <c r="B48" s="50" t="s">
        <v>206</v>
      </c>
      <c r="C48" s="69">
        <f t="shared" si="1"/>
        <v>0.021400462962962965</v>
      </c>
      <c r="D48" s="10">
        <f t="shared" si="2"/>
        <v>55</v>
      </c>
      <c r="E48" s="23">
        <v>6</v>
      </c>
      <c r="F48" s="17">
        <v>46</v>
      </c>
      <c r="G48" s="127" t="s">
        <v>205</v>
      </c>
      <c r="H48" s="129">
        <v>0.019363425925925926</v>
      </c>
      <c r="I48" s="19" t="s">
        <v>81</v>
      </c>
      <c r="J48" s="73">
        <f t="shared" si="3"/>
        <v>0.006246266427718041</v>
      </c>
      <c r="K48" s="72"/>
    </row>
    <row r="49" spans="1:11" ht="12" customHeight="1">
      <c r="A49" s="16">
        <v>1</v>
      </c>
      <c r="B49" s="48" t="s">
        <v>176</v>
      </c>
      <c r="C49" s="70">
        <f t="shared" si="1"/>
        <v>0.0209375</v>
      </c>
      <c r="D49" s="16">
        <f t="shared" si="2"/>
        <v>56</v>
      </c>
      <c r="E49" s="27">
        <v>7</v>
      </c>
      <c r="F49" s="17">
        <v>47</v>
      </c>
      <c r="G49" s="127" t="s">
        <v>65</v>
      </c>
      <c r="H49" s="129">
        <v>0.020150462962962964</v>
      </c>
      <c r="I49" s="19">
        <v>57</v>
      </c>
      <c r="J49" s="73">
        <f t="shared" si="3"/>
        <v>0.006500149342891278</v>
      </c>
      <c r="K49" s="72"/>
    </row>
    <row r="50" spans="1:11" ht="12" customHeight="1">
      <c r="A50" s="17">
        <v>2</v>
      </c>
      <c r="B50" s="49" t="s">
        <v>29</v>
      </c>
      <c r="C50" s="68">
        <f t="shared" si="1"/>
        <v>0.021608796296296296</v>
      </c>
      <c r="D50" s="17">
        <f t="shared" si="2"/>
        <v>54</v>
      </c>
      <c r="E50" s="22">
        <v>7</v>
      </c>
      <c r="F50" s="17">
        <v>48</v>
      </c>
      <c r="G50" s="127" t="s">
        <v>176</v>
      </c>
      <c r="H50" s="129">
        <v>0.0209375</v>
      </c>
      <c r="I50" s="19">
        <v>56</v>
      </c>
      <c r="J50" s="73">
        <f t="shared" si="3"/>
        <v>0.006754032258064516</v>
      </c>
      <c r="K50" s="72"/>
    </row>
    <row r="51" spans="1:11" ht="12" customHeight="1">
      <c r="A51" s="17">
        <v>3</v>
      </c>
      <c r="B51" s="49" t="s">
        <v>207</v>
      </c>
      <c r="C51" s="68">
        <f t="shared" si="1"/>
        <v>0.021736111111111112</v>
      </c>
      <c r="D51" s="17">
        <f t="shared" si="2"/>
        <v>53</v>
      </c>
      <c r="E51" s="22">
        <v>7</v>
      </c>
      <c r="F51" s="17">
        <v>49</v>
      </c>
      <c r="G51" s="93" t="s">
        <v>206</v>
      </c>
      <c r="H51" s="96">
        <v>0.021400462962962965</v>
      </c>
      <c r="I51" s="19">
        <v>55</v>
      </c>
      <c r="J51" s="73">
        <f t="shared" si="3"/>
        <v>0.006903375149342892</v>
      </c>
      <c r="K51" s="72"/>
    </row>
    <row r="52" spans="1:11" ht="12" customHeight="1">
      <c r="A52" s="17">
        <v>4</v>
      </c>
      <c r="B52" s="49" t="s">
        <v>178</v>
      </c>
      <c r="C52" s="68">
        <f t="shared" si="1"/>
        <v>0.021967592592592594</v>
      </c>
      <c r="D52" s="17">
        <f t="shared" si="2"/>
        <v>52</v>
      </c>
      <c r="E52" s="22">
        <v>7</v>
      </c>
      <c r="F52" s="17">
        <v>50</v>
      </c>
      <c r="G52" s="93" t="s">
        <v>29</v>
      </c>
      <c r="H52" s="96">
        <v>0.021608796296296296</v>
      </c>
      <c r="I52" s="19">
        <v>54</v>
      </c>
      <c r="J52" s="73">
        <f t="shared" si="3"/>
        <v>0.0069705794504181596</v>
      </c>
      <c r="K52" s="72"/>
    </row>
    <row r="53" spans="1:11" ht="12" customHeight="1">
      <c r="A53" s="10">
        <v>5</v>
      </c>
      <c r="B53" s="50" t="s">
        <v>179</v>
      </c>
      <c r="C53" s="69">
        <f t="shared" si="1"/>
        <v>0.022673611111111113</v>
      </c>
      <c r="D53" s="10">
        <f t="shared" si="2"/>
        <v>50</v>
      </c>
      <c r="E53" s="23">
        <v>7</v>
      </c>
      <c r="F53" s="10">
        <v>51</v>
      </c>
      <c r="G53" s="93" t="s">
        <v>207</v>
      </c>
      <c r="H53" s="96">
        <v>0.021736111111111112</v>
      </c>
      <c r="I53" s="19">
        <v>53</v>
      </c>
      <c r="J53" s="73">
        <f t="shared" si="3"/>
        <v>0.007011648745519713</v>
      </c>
      <c r="K53" s="72"/>
    </row>
    <row r="54" spans="5:11" ht="12" customHeight="1">
      <c r="E54" s="3"/>
      <c r="G54" s="127" t="s">
        <v>178</v>
      </c>
      <c r="H54" s="129">
        <v>0.021967592592592594</v>
      </c>
      <c r="I54" s="19">
        <v>52</v>
      </c>
      <c r="J54" s="73">
        <f t="shared" si="3"/>
        <v>0.007086320191158901</v>
      </c>
      <c r="K54" s="3"/>
    </row>
    <row r="55" spans="5:11" ht="12" customHeight="1">
      <c r="E55" s="3"/>
      <c r="G55" s="127" t="s">
        <v>174</v>
      </c>
      <c r="H55" s="129">
        <v>0.0221875</v>
      </c>
      <c r="I55" s="19">
        <v>51</v>
      </c>
      <c r="J55" s="73">
        <f t="shared" si="3"/>
        <v>0.007157258064516128</v>
      </c>
      <c r="K55" s="3"/>
    </row>
    <row r="56" spans="5:11" ht="12" customHeight="1">
      <c r="E56" s="3"/>
      <c r="G56" s="135" t="s">
        <v>179</v>
      </c>
      <c r="H56" s="136">
        <v>0.022673611111111113</v>
      </c>
      <c r="I56" s="46">
        <v>50</v>
      </c>
      <c r="J56" s="74">
        <f t="shared" si="3"/>
        <v>0.007314068100358424</v>
      </c>
      <c r="K56" s="3"/>
    </row>
    <row r="57" spans="9:11" ht="12" customHeight="1">
      <c r="I57" s="44"/>
      <c r="K57" s="3"/>
    </row>
    <row r="58" spans="9:11" ht="12" customHeight="1">
      <c r="I58" s="44"/>
      <c r="K58" s="3"/>
    </row>
    <row r="59" ht="12" customHeight="1">
      <c r="K59" s="3"/>
    </row>
    <row r="60" ht="12" customHeight="1">
      <c r="K60" s="3"/>
    </row>
    <row r="61" ht="12" customHeight="1">
      <c r="K61" s="3"/>
    </row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R63"/>
  <sheetViews>
    <sheetView showGridLines="0" workbookViewId="0" topLeftCell="A1">
      <selection activeCell="G25" sqref="G25"/>
    </sheetView>
  </sheetViews>
  <sheetFormatPr defaultColWidth="9.140625" defaultRowHeight="12.75"/>
  <cols>
    <col min="1" max="1" width="4.421875" style="5" customWidth="1"/>
    <col min="2" max="2" width="16.00390625" style="3" bestFit="1" customWidth="1"/>
    <col min="3" max="3" width="7.00390625" style="43" customWidth="1"/>
    <col min="4" max="4" width="6.57421875" style="5" customWidth="1"/>
    <col min="5" max="5" width="2.8515625" style="45" customWidth="1"/>
    <col min="6" max="6" width="4.140625" style="5" bestFit="1" customWidth="1"/>
    <col min="7" max="7" width="19.140625" style="3" customWidth="1"/>
    <col min="8" max="8" width="7.8515625" style="40" customWidth="1"/>
    <col min="9" max="9" width="6.57421875" style="5" bestFit="1" customWidth="1"/>
    <col min="10" max="10" width="7.00390625" style="41" customWidth="1"/>
    <col min="11" max="11" width="17.421875" style="41" bestFit="1" customWidth="1"/>
    <col min="12" max="16384" width="13.57421875" style="3" customWidth="1"/>
  </cols>
  <sheetData>
    <row r="1" spans="1:44" s="35" customFormat="1" ht="25.5" customHeight="1">
      <c r="A1" s="180" t="s">
        <v>223</v>
      </c>
      <c r="B1" s="181"/>
      <c r="C1" s="181"/>
      <c r="D1" s="181"/>
      <c r="E1" s="181"/>
      <c r="F1" s="181"/>
      <c r="G1" s="181"/>
      <c r="H1" s="181"/>
      <c r="I1" s="181"/>
      <c r="J1" s="35">
        <v>5</v>
      </c>
      <c r="K1" s="35" t="s">
        <v>77</v>
      </c>
      <c r="AR1" s="51" t="s">
        <v>8</v>
      </c>
    </row>
    <row r="2" spans="1:11" s="5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/>
      <c r="F2" s="12" t="s">
        <v>5</v>
      </c>
      <c r="G2" s="137" t="s">
        <v>6</v>
      </c>
      <c r="H2" s="13" t="s">
        <v>0</v>
      </c>
      <c r="I2" s="12" t="s">
        <v>1</v>
      </c>
      <c r="J2" s="12" t="s">
        <v>73</v>
      </c>
      <c r="K2" s="62" t="s">
        <v>46</v>
      </c>
    </row>
    <row r="3" spans="1:11" ht="12" customHeight="1">
      <c r="A3" s="26">
        <v>1</v>
      </c>
      <c r="B3" s="54" t="s">
        <v>211</v>
      </c>
      <c r="C3" s="66">
        <f aca="true" t="shared" si="0" ref="C3:C34">VLOOKUP($B3,$G$2:$I$64,2,FALSE)</f>
        <v>0.020532407407407405</v>
      </c>
      <c r="D3" s="140">
        <f aca="true" t="shared" si="1" ref="D3:D34">VLOOKUP($B3,$G$2:$I$64,3,FALSE)</f>
        <v>100</v>
      </c>
      <c r="E3" s="25">
        <v>1</v>
      </c>
      <c r="F3" s="16">
        <v>1</v>
      </c>
      <c r="G3" s="54" t="s">
        <v>211</v>
      </c>
      <c r="H3" s="138">
        <v>0.020532407407407405</v>
      </c>
      <c r="I3" s="31">
        <v>100</v>
      </c>
      <c r="J3" s="105">
        <f aca="true" t="shared" si="2" ref="J3:J63">H3/J$1</f>
        <v>0.004106481481481481</v>
      </c>
      <c r="K3" s="71" t="s">
        <v>190</v>
      </c>
    </row>
    <row r="4" spans="1:11" ht="12" customHeight="1">
      <c r="A4" s="20">
        <v>2</v>
      </c>
      <c r="B4" s="51" t="s">
        <v>40</v>
      </c>
      <c r="C4" s="67">
        <f t="shared" si="0"/>
        <v>0.020787037037037038</v>
      </c>
      <c r="D4" s="141">
        <f t="shared" si="1"/>
        <v>99</v>
      </c>
      <c r="E4" s="21">
        <v>1</v>
      </c>
      <c r="F4" s="17">
        <v>2</v>
      </c>
      <c r="G4" s="51" t="s">
        <v>40</v>
      </c>
      <c r="H4" s="129">
        <v>0.020787037037037038</v>
      </c>
      <c r="I4" s="19">
        <v>99</v>
      </c>
      <c r="J4" s="73">
        <f t="shared" si="2"/>
        <v>0.004157407407407407</v>
      </c>
      <c r="K4" s="71" t="s">
        <v>79</v>
      </c>
    </row>
    <row r="5" spans="1:11" ht="12" customHeight="1">
      <c r="A5" s="20">
        <v>3</v>
      </c>
      <c r="B5" s="51" t="s">
        <v>209</v>
      </c>
      <c r="C5" s="67">
        <f t="shared" si="0"/>
        <v>0.02207175925925926</v>
      </c>
      <c r="D5" s="141">
        <f t="shared" si="1"/>
        <v>97</v>
      </c>
      <c r="E5" s="21">
        <v>1</v>
      </c>
      <c r="F5" s="17">
        <v>3</v>
      </c>
      <c r="G5" s="51" t="s">
        <v>212</v>
      </c>
      <c r="H5" s="129">
        <v>0.0209375</v>
      </c>
      <c r="I5" s="19" t="s">
        <v>81</v>
      </c>
      <c r="J5" s="73">
        <f t="shared" si="2"/>
        <v>0.0041875</v>
      </c>
      <c r="K5" s="61"/>
    </row>
    <row r="6" spans="1:11" ht="12" customHeight="1">
      <c r="A6" s="20">
        <v>4</v>
      </c>
      <c r="B6" s="51" t="s">
        <v>90</v>
      </c>
      <c r="C6" s="67">
        <f t="shared" si="0"/>
        <v>0.022291666666666668</v>
      </c>
      <c r="D6" s="141">
        <f t="shared" si="1"/>
        <v>96</v>
      </c>
      <c r="E6" s="21">
        <v>1</v>
      </c>
      <c r="F6" s="17">
        <v>4</v>
      </c>
      <c r="G6" s="51" t="s">
        <v>60</v>
      </c>
      <c r="H6" s="129">
        <v>0.02172453703703704</v>
      </c>
      <c r="I6" s="19">
        <v>98</v>
      </c>
      <c r="J6" s="73">
        <f t="shared" si="2"/>
        <v>0.004344907407407408</v>
      </c>
      <c r="K6" s="72"/>
    </row>
    <row r="7" spans="1:11" ht="12" customHeight="1">
      <c r="A7" s="20">
        <v>5</v>
      </c>
      <c r="B7" s="51" t="s">
        <v>45</v>
      </c>
      <c r="C7" s="67">
        <f t="shared" si="0"/>
        <v>0.022372685185185186</v>
      </c>
      <c r="D7" s="141">
        <f t="shared" si="1"/>
        <v>95</v>
      </c>
      <c r="E7" s="21">
        <v>1</v>
      </c>
      <c r="F7" s="17">
        <v>5</v>
      </c>
      <c r="G7" s="51" t="s">
        <v>213</v>
      </c>
      <c r="H7" s="129">
        <v>0.021875</v>
      </c>
      <c r="I7" s="19" t="s">
        <v>81</v>
      </c>
      <c r="J7" s="73">
        <f t="shared" si="2"/>
        <v>0.0043749999999999995</v>
      </c>
      <c r="K7" s="72"/>
    </row>
    <row r="8" spans="1:11" ht="12" customHeight="1">
      <c r="A8" s="53">
        <v>6</v>
      </c>
      <c r="B8" s="83" t="s">
        <v>32</v>
      </c>
      <c r="C8" s="101">
        <f t="shared" si="0"/>
        <v>0.023020833333333334</v>
      </c>
      <c r="D8" s="142">
        <f t="shared" si="1"/>
        <v>94</v>
      </c>
      <c r="E8" s="52">
        <v>1</v>
      </c>
      <c r="F8" s="17">
        <v>6</v>
      </c>
      <c r="G8" s="51" t="s">
        <v>209</v>
      </c>
      <c r="H8" s="129">
        <v>0.02207175925925926</v>
      </c>
      <c r="I8" s="19">
        <v>97</v>
      </c>
      <c r="J8" s="73">
        <f t="shared" si="2"/>
        <v>0.004414351851851852</v>
      </c>
      <c r="K8" s="72"/>
    </row>
    <row r="9" spans="1:11" ht="12" customHeight="1">
      <c r="A9" s="16">
        <v>1</v>
      </c>
      <c r="B9" s="54" t="s">
        <v>60</v>
      </c>
      <c r="C9" s="66">
        <f t="shared" si="0"/>
        <v>0.02172453703703704</v>
      </c>
      <c r="D9" s="140">
        <f t="shared" si="1"/>
        <v>98</v>
      </c>
      <c r="E9" s="25">
        <v>2</v>
      </c>
      <c r="F9" s="17">
        <v>7</v>
      </c>
      <c r="G9" s="51" t="s">
        <v>90</v>
      </c>
      <c r="H9" s="129">
        <v>0.022291666666666668</v>
      </c>
      <c r="I9" s="19">
        <v>96</v>
      </c>
      <c r="J9" s="73">
        <f t="shared" si="2"/>
        <v>0.004458333333333333</v>
      </c>
      <c r="K9" s="72"/>
    </row>
    <row r="10" spans="1:11" ht="12" customHeight="1">
      <c r="A10" s="17">
        <v>2</v>
      </c>
      <c r="B10" s="51" t="s">
        <v>61</v>
      </c>
      <c r="C10" s="68">
        <f t="shared" si="0"/>
        <v>0.0234375</v>
      </c>
      <c r="D10" s="104">
        <f t="shared" si="1"/>
        <v>93</v>
      </c>
      <c r="E10" s="21">
        <v>2</v>
      </c>
      <c r="F10" s="17">
        <v>8</v>
      </c>
      <c r="G10" s="51" t="s">
        <v>45</v>
      </c>
      <c r="H10" s="129">
        <v>0.022372685185185186</v>
      </c>
      <c r="I10" s="19">
        <v>95</v>
      </c>
      <c r="J10" s="73">
        <f t="shared" si="2"/>
        <v>0.004474537037037037</v>
      </c>
      <c r="K10" s="72"/>
    </row>
    <row r="11" spans="1:11" ht="12" customHeight="1">
      <c r="A11" s="17">
        <v>3</v>
      </c>
      <c r="B11" s="51" t="s">
        <v>41</v>
      </c>
      <c r="C11" s="68">
        <f t="shared" si="0"/>
        <v>0.02372685185185185</v>
      </c>
      <c r="D11" s="104">
        <f t="shared" si="1"/>
        <v>92</v>
      </c>
      <c r="E11" s="21">
        <v>2</v>
      </c>
      <c r="F11" s="17">
        <v>9</v>
      </c>
      <c r="G11" s="51" t="s">
        <v>214</v>
      </c>
      <c r="H11" s="129">
        <v>0.022835648148148147</v>
      </c>
      <c r="I11" s="19" t="s">
        <v>81</v>
      </c>
      <c r="J11" s="73">
        <f t="shared" si="2"/>
        <v>0.004567129629629629</v>
      </c>
      <c r="K11" s="72"/>
    </row>
    <row r="12" spans="1:11" ht="12" customHeight="1">
      <c r="A12" s="17">
        <v>4</v>
      </c>
      <c r="B12" s="51" t="s">
        <v>215</v>
      </c>
      <c r="C12" s="68">
        <f t="shared" si="0"/>
        <v>0.02378472222222222</v>
      </c>
      <c r="D12" s="104">
        <f t="shared" si="1"/>
        <v>91</v>
      </c>
      <c r="E12" s="21">
        <v>2</v>
      </c>
      <c r="F12" s="17">
        <v>10</v>
      </c>
      <c r="G12" s="51" t="s">
        <v>32</v>
      </c>
      <c r="H12" s="129">
        <v>0.023020833333333334</v>
      </c>
      <c r="I12" s="19">
        <v>94</v>
      </c>
      <c r="J12" s="73">
        <f t="shared" si="2"/>
        <v>0.004604166666666667</v>
      </c>
      <c r="K12" s="72"/>
    </row>
    <row r="13" spans="1:11" ht="12" customHeight="1">
      <c r="A13" s="17">
        <v>5</v>
      </c>
      <c r="B13" s="51" t="s">
        <v>82</v>
      </c>
      <c r="C13" s="68">
        <f t="shared" si="0"/>
        <v>0.023912037037037034</v>
      </c>
      <c r="D13" s="104">
        <f t="shared" si="1"/>
        <v>90</v>
      </c>
      <c r="E13" s="21">
        <v>2</v>
      </c>
      <c r="F13" s="17">
        <v>11</v>
      </c>
      <c r="G13" s="51" t="s">
        <v>61</v>
      </c>
      <c r="H13" s="129">
        <v>0.0234375</v>
      </c>
      <c r="I13" s="19">
        <v>93</v>
      </c>
      <c r="J13" s="73">
        <f t="shared" si="2"/>
        <v>0.0046875</v>
      </c>
      <c r="K13" s="72"/>
    </row>
    <row r="14" spans="1:11" ht="12" customHeight="1">
      <c r="A14" s="17">
        <v>6</v>
      </c>
      <c r="B14" s="51" t="s">
        <v>44</v>
      </c>
      <c r="C14" s="68">
        <f t="shared" si="0"/>
        <v>0.024027777777777776</v>
      </c>
      <c r="D14" s="104">
        <f t="shared" si="1"/>
        <v>89</v>
      </c>
      <c r="E14" s="21">
        <v>2</v>
      </c>
      <c r="F14" s="17">
        <v>12</v>
      </c>
      <c r="G14" s="51" t="s">
        <v>41</v>
      </c>
      <c r="H14" s="129">
        <v>0.02372685185185185</v>
      </c>
      <c r="I14" s="19">
        <v>92</v>
      </c>
      <c r="J14" s="73">
        <f t="shared" si="2"/>
        <v>0.00474537037037037</v>
      </c>
      <c r="K14" s="72"/>
    </row>
    <row r="15" spans="1:11" ht="12" customHeight="1">
      <c r="A15" s="17">
        <v>7</v>
      </c>
      <c r="B15" s="51" t="s">
        <v>15</v>
      </c>
      <c r="C15" s="68">
        <f t="shared" si="0"/>
        <v>0.02407407407407407</v>
      </c>
      <c r="D15" s="104">
        <f t="shared" si="1"/>
        <v>88</v>
      </c>
      <c r="E15" s="21">
        <v>2</v>
      </c>
      <c r="F15" s="17">
        <v>13</v>
      </c>
      <c r="G15" s="51" t="s">
        <v>215</v>
      </c>
      <c r="H15" s="129">
        <v>0.02378472222222222</v>
      </c>
      <c r="I15" s="19">
        <v>91</v>
      </c>
      <c r="J15" s="73">
        <f t="shared" si="2"/>
        <v>0.004756944444444444</v>
      </c>
      <c r="K15" s="72"/>
    </row>
    <row r="16" spans="1:11" ht="12" customHeight="1">
      <c r="A16" s="16">
        <v>1</v>
      </c>
      <c r="B16" s="54" t="s">
        <v>86</v>
      </c>
      <c r="C16" s="70">
        <f t="shared" si="0"/>
        <v>0.0249537037037037</v>
      </c>
      <c r="D16" s="103">
        <f t="shared" si="1"/>
        <v>87</v>
      </c>
      <c r="E16" s="25">
        <v>3</v>
      </c>
      <c r="F16" s="17">
        <v>14</v>
      </c>
      <c r="G16" s="51" t="s">
        <v>216</v>
      </c>
      <c r="H16" s="129">
        <v>0.023842592592592596</v>
      </c>
      <c r="I16" s="19" t="s">
        <v>81</v>
      </c>
      <c r="J16" s="73">
        <f t="shared" si="2"/>
        <v>0.004768518518518519</v>
      </c>
      <c r="K16" s="72"/>
    </row>
    <row r="17" spans="1:11" ht="12" customHeight="1">
      <c r="A17" s="17">
        <v>2</v>
      </c>
      <c r="B17" s="51" t="s">
        <v>22</v>
      </c>
      <c r="C17" s="68">
        <f t="shared" si="0"/>
        <v>0.02517361111111111</v>
      </c>
      <c r="D17" s="104">
        <f t="shared" si="1"/>
        <v>86</v>
      </c>
      <c r="E17" s="22">
        <v>3</v>
      </c>
      <c r="F17" s="17">
        <v>15</v>
      </c>
      <c r="G17" s="51" t="s">
        <v>82</v>
      </c>
      <c r="H17" s="129">
        <v>0.023912037037037034</v>
      </c>
      <c r="I17" s="19">
        <v>90</v>
      </c>
      <c r="J17" s="73">
        <f t="shared" si="2"/>
        <v>0.004782407407407407</v>
      </c>
      <c r="K17" s="72"/>
    </row>
    <row r="18" spans="1:11" ht="12" customHeight="1">
      <c r="A18" s="17">
        <v>3</v>
      </c>
      <c r="B18" s="51" t="s">
        <v>190</v>
      </c>
      <c r="C18" s="68">
        <f t="shared" si="0"/>
        <v>0.025381944444444443</v>
      </c>
      <c r="D18" s="104">
        <f t="shared" si="1"/>
        <v>85</v>
      </c>
      <c r="E18" s="22">
        <v>3</v>
      </c>
      <c r="F18" s="17">
        <v>16</v>
      </c>
      <c r="G18" s="51" t="s">
        <v>44</v>
      </c>
      <c r="H18" s="129">
        <v>0.024027777777777776</v>
      </c>
      <c r="I18" s="19">
        <v>89</v>
      </c>
      <c r="J18" s="73">
        <f t="shared" si="2"/>
        <v>0.004805555555555555</v>
      </c>
      <c r="K18" s="72"/>
    </row>
    <row r="19" spans="1:11" ht="12" customHeight="1">
      <c r="A19" s="17">
        <v>4</v>
      </c>
      <c r="B19" s="51" t="s">
        <v>210</v>
      </c>
      <c r="C19" s="68">
        <f t="shared" si="0"/>
        <v>0.02546296296296296</v>
      </c>
      <c r="D19" s="104">
        <f t="shared" si="1"/>
        <v>84</v>
      </c>
      <c r="E19" s="22">
        <v>3</v>
      </c>
      <c r="F19" s="17">
        <v>17</v>
      </c>
      <c r="G19" s="3" t="s">
        <v>15</v>
      </c>
      <c r="H19" s="129">
        <v>0.02407407407407407</v>
      </c>
      <c r="I19" s="19">
        <v>88</v>
      </c>
      <c r="J19" s="73">
        <f t="shared" si="2"/>
        <v>0.004814814814814814</v>
      </c>
      <c r="K19" s="72"/>
    </row>
    <row r="20" spans="1:11" ht="12" customHeight="1">
      <c r="A20" s="17">
        <v>5</v>
      </c>
      <c r="B20" s="51" t="s">
        <v>34</v>
      </c>
      <c r="C20" s="68">
        <f t="shared" si="0"/>
        <v>0.026273148148148153</v>
      </c>
      <c r="D20" s="104">
        <f t="shared" si="1"/>
        <v>83</v>
      </c>
      <c r="E20" s="22">
        <v>3</v>
      </c>
      <c r="F20" s="17">
        <v>18</v>
      </c>
      <c r="G20" s="51" t="s">
        <v>86</v>
      </c>
      <c r="H20" s="129">
        <v>0.0249537037037037</v>
      </c>
      <c r="I20" s="19">
        <v>87</v>
      </c>
      <c r="J20" s="73">
        <f t="shared" si="2"/>
        <v>0.00499074074074074</v>
      </c>
      <c r="K20" s="72"/>
    </row>
    <row r="21" spans="1:11" ht="12" customHeight="1">
      <c r="A21" s="17">
        <v>6</v>
      </c>
      <c r="B21" s="51" t="s">
        <v>9</v>
      </c>
      <c r="C21" s="68">
        <f t="shared" si="0"/>
        <v>0.026331018518518517</v>
      </c>
      <c r="D21" s="104">
        <f t="shared" si="1"/>
        <v>82</v>
      </c>
      <c r="E21" s="22">
        <v>3</v>
      </c>
      <c r="F21" s="17">
        <v>19</v>
      </c>
      <c r="G21" s="51" t="s">
        <v>22</v>
      </c>
      <c r="H21" s="129">
        <v>0.02517361111111111</v>
      </c>
      <c r="I21" s="19">
        <v>86</v>
      </c>
      <c r="J21" s="73">
        <f t="shared" si="2"/>
        <v>0.005034722222222222</v>
      </c>
      <c r="K21" s="72"/>
    </row>
    <row r="22" spans="1:11" ht="12" customHeight="1">
      <c r="A22" s="53">
        <v>7</v>
      </c>
      <c r="B22" s="83" t="s">
        <v>191</v>
      </c>
      <c r="C22" s="69">
        <f t="shared" si="0"/>
        <v>0.027164351851851853</v>
      </c>
      <c r="D22" s="143">
        <f t="shared" si="1"/>
        <v>77</v>
      </c>
      <c r="E22" s="23">
        <v>3</v>
      </c>
      <c r="F22" s="17">
        <v>20</v>
      </c>
      <c r="G22" s="51" t="s">
        <v>190</v>
      </c>
      <c r="H22" s="129">
        <v>0.025381944444444443</v>
      </c>
      <c r="I22" s="19">
        <v>85</v>
      </c>
      <c r="J22" s="73">
        <f t="shared" si="2"/>
        <v>0.005076388888888889</v>
      </c>
      <c r="K22" s="72"/>
    </row>
    <row r="23" spans="1:11" ht="12" customHeight="1">
      <c r="A23" s="16">
        <v>1</v>
      </c>
      <c r="B23" s="54" t="s">
        <v>193</v>
      </c>
      <c r="C23" s="70">
        <f t="shared" si="0"/>
        <v>0.02659722222222222</v>
      </c>
      <c r="D23" s="103">
        <f t="shared" si="1"/>
        <v>80</v>
      </c>
      <c r="E23" s="27">
        <v>4</v>
      </c>
      <c r="F23" s="17">
        <v>21</v>
      </c>
      <c r="G23" s="51" t="s">
        <v>210</v>
      </c>
      <c r="H23" s="129">
        <v>0.02546296296296296</v>
      </c>
      <c r="I23" s="19">
        <v>84</v>
      </c>
      <c r="J23" s="73">
        <f t="shared" si="2"/>
        <v>0.005092592592592592</v>
      </c>
      <c r="K23" s="72"/>
    </row>
    <row r="24" spans="1:11" ht="12" customHeight="1">
      <c r="A24" s="20">
        <v>2</v>
      </c>
      <c r="B24" s="51" t="s">
        <v>30</v>
      </c>
      <c r="C24" s="68">
        <f t="shared" si="0"/>
        <v>0.026886574074074077</v>
      </c>
      <c r="D24" s="104">
        <f t="shared" si="1"/>
        <v>79</v>
      </c>
      <c r="E24" s="22">
        <v>4</v>
      </c>
      <c r="F24" s="17">
        <v>22</v>
      </c>
      <c r="G24" s="51" t="s">
        <v>200</v>
      </c>
      <c r="H24" s="129">
        <v>0.025729166666666664</v>
      </c>
      <c r="I24" s="19" t="s">
        <v>81</v>
      </c>
      <c r="J24" s="73">
        <f t="shared" si="2"/>
        <v>0.005145833333333333</v>
      </c>
      <c r="K24" s="72"/>
    </row>
    <row r="25" spans="1:11" ht="12" customHeight="1">
      <c r="A25" s="17">
        <v>3</v>
      </c>
      <c r="B25" s="51" t="s">
        <v>201</v>
      </c>
      <c r="C25" s="68">
        <f t="shared" si="0"/>
        <v>0.02702546296296296</v>
      </c>
      <c r="D25" s="104">
        <f t="shared" si="1"/>
        <v>78</v>
      </c>
      <c r="E25" s="22">
        <v>4</v>
      </c>
      <c r="F25" s="17">
        <v>23</v>
      </c>
      <c r="G25" s="51" t="s">
        <v>237</v>
      </c>
      <c r="H25" s="129">
        <v>0.025775462962962962</v>
      </c>
      <c r="I25" s="19" t="s">
        <v>81</v>
      </c>
      <c r="J25" s="73">
        <f t="shared" si="2"/>
        <v>0.005155092592592592</v>
      </c>
      <c r="K25" s="72"/>
    </row>
    <row r="26" spans="1:11" ht="12" customHeight="1">
      <c r="A26" s="17">
        <v>4</v>
      </c>
      <c r="B26" s="51" t="s">
        <v>35</v>
      </c>
      <c r="C26" s="68">
        <f t="shared" si="0"/>
        <v>0.027384259259259257</v>
      </c>
      <c r="D26" s="104">
        <f t="shared" si="1"/>
        <v>76</v>
      </c>
      <c r="E26" s="22">
        <v>4</v>
      </c>
      <c r="F26" s="17">
        <v>24</v>
      </c>
      <c r="G26" s="51" t="s">
        <v>34</v>
      </c>
      <c r="H26" s="129">
        <v>0.026273148148148153</v>
      </c>
      <c r="I26" s="19">
        <v>83</v>
      </c>
      <c r="J26" s="73">
        <f t="shared" si="2"/>
        <v>0.005254629629629631</v>
      </c>
      <c r="K26" s="72"/>
    </row>
    <row r="27" spans="1:11" ht="12" customHeight="1">
      <c r="A27" s="17">
        <v>5</v>
      </c>
      <c r="B27" s="51" t="s">
        <v>71</v>
      </c>
      <c r="C27" s="68">
        <f t="shared" si="0"/>
        <v>0.027511574074074074</v>
      </c>
      <c r="D27" s="104">
        <f t="shared" si="1"/>
        <v>75</v>
      </c>
      <c r="E27" s="22">
        <v>4</v>
      </c>
      <c r="F27" s="17">
        <v>25</v>
      </c>
      <c r="G27" s="51" t="s">
        <v>9</v>
      </c>
      <c r="H27" s="129">
        <v>0.026331018518518517</v>
      </c>
      <c r="I27" s="19">
        <v>82</v>
      </c>
      <c r="J27" s="73">
        <f t="shared" si="2"/>
        <v>0.0052662037037037035</v>
      </c>
      <c r="K27" s="72"/>
    </row>
    <row r="28" spans="1:11" ht="12" customHeight="1">
      <c r="A28" s="17">
        <v>6</v>
      </c>
      <c r="B28" s="51" t="s">
        <v>63</v>
      </c>
      <c r="C28" s="68">
        <f t="shared" si="0"/>
        <v>0.02763888888888889</v>
      </c>
      <c r="D28" s="104">
        <f t="shared" si="1"/>
        <v>74</v>
      </c>
      <c r="E28" s="22">
        <v>4</v>
      </c>
      <c r="F28" s="17">
        <v>26</v>
      </c>
      <c r="G28" s="51" t="s">
        <v>66</v>
      </c>
      <c r="H28" s="129">
        <v>0.026400462962962962</v>
      </c>
      <c r="I28" s="19">
        <v>81</v>
      </c>
      <c r="J28" s="73">
        <f t="shared" si="2"/>
        <v>0.005280092592592592</v>
      </c>
      <c r="K28" s="72"/>
    </row>
    <row r="29" spans="1:11" ht="12" customHeight="1">
      <c r="A29" s="20">
        <v>7</v>
      </c>
      <c r="B29" s="51" t="s">
        <v>42</v>
      </c>
      <c r="C29" s="68">
        <f t="shared" si="0"/>
        <v>0.02787037037037037</v>
      </c>
      <c r="D29" s="104">
        <f t="shared" si="1"/>
        <v>73</v>
      </c>
      <c r="E29" s="22">
        <v>4</v>
      </c>
      <c r="F29" s="17">
        <v>27</v>
      </c>
      <c r="G29" s="51" t="s">
        <v>193</v>
      </c>
      <c r="H29" s="129">
        <v>0.02659722222222222</v>
      </c>
      <c r="I29" s="19">
        <v>80</v>
      </c>
      <c r="J29" s="73">
        <f t="shared" si="2"/>
        <v>0.005319444444444444</v>
      </c>
      <c r="K29" s="72"/>
    </row>
    <row r="30" spans="1:11" ht="12" customHeight="1">
      <c r="A30" s="20">
        <v>8</v>
      </c>
      <c r="B30" s="51" t="s">
        <v>217</v>
      </c>
      <c r="C30" s="68">
        <f t="shared" si="0"/>
        <v>0.028414351851851847</v>
      </c>
      <c r="D30" s="104">
        <f t="shared" si="1"/>
        <v>72</v>
      </c>
      <c r="E30" s="22">
        <v>4</v>
      </c>
      <c r="F30" s="17">
        <v>28</v>
      </c>
      <c r="G30" s="51" t="s">
        <v>30</v>
      </c>
      <c r="H30" s="129">
        <v>0.026886574074074077</v>
      </c>
      <c r="I30" s="19">
        <v>79</v>
      </c>
      <c r="J30" s="73">
        <f t="shared" si="2"/>
        <v>0.005377314814814816</v>
      </c>
      <c r="K30" s="72"/>
    </row>
    <row r="31" spans="1:11" ht="12" customHeight="1">
      <c r="A31" s="10">
        <v>9</v>
      </c>
      <c r="B31" s="83" t="s">
        <v>8</v>
      </c>
      <c r="C31" s="69">
        <f t="shared" si="0"/>
        <v>0.028796296296296296</v>
      </c>
      <c r="D31" s="143">
        <f t="shared" si="1"/>
        <v>69</v>
      </c>
      <c r="E31" s="23">
        <v>4</v>
      </c>
      <c r="F31" s="17">
        <v>29</v>
      </c>
      <c r="G31" s="51" t="s">
        <v>201</v>
      </c>
      <c r="H31" s="129">
        <v>0.02702546296296296</v>
      </c>
      <c r="I31" s="19">
        <v>78</v>
      </c>
      <c r="J31" s="73">
        <f t="shared" si="2"/>
        <v>0.0054050925925925915</v>
      </c>
      <c r="K31" s="72"/>
    </row>
    <row r="32" spans="1:11" ht="12" customHeight="1">
      <c r="A32" s="16">
        <v>1</v>
      </c>
      <c r="B32" s="54" t="s">
        <v>66</v>
      </c>
      <c r="C32" s="70">
        <f t="shared" si="0"/>
        <v>0.026400462962962962</v>
      </c>
      <c r="D32" s="103">
        <f t="shared" si="1"/>
        <v>81</v>
      </c>
      <c r="E32" s="27">
        <v>5</v>
      </c>
      <c r="F32" s="17">
        <v>30</v>
      </c>
      <c r="G32" s="51" t="s">
        <v>191</v>
      </c>
      <c r="H32" s="129">
        <v>0.027164351851851853</v>
      </c>
      <c r="I32" s="19">
        <v>77</v>
      </c>
      <c r="J32" s="73">
        <f t="shared" si="2"/>
        <v>0.005432870370370371</v>
      </c>
      <c r="K32" s="72"/>
    </row>
    <row r="33" spans="1:11" ht="12" customHeight="1">
      <c r="A33" s="17">
        <v>2</v>
      </c>
      <c r="B33" s="51" t="s">
        <v>64</v>
      </c>
      <c r="C33" s="68">
        <f t="shared" si="0"/>
        <v>0.02872685185185185</v>
      </c>
      <c r="D33" s="104">
        <f t="shared" si="1"/>
        <v>70</v>
      </c>
      <c r="E33" s="22">
        <v>5</v>
      </c>
      <c r="F33" s="17">
        <v>31</v>
      </c>
      <c r="G33" s="51" t="s">
        <v>35</v>
      </c>
      <c r="H33" s="129">
        <v>0.027384259259259257</v>
      </c>
      <c r="I33" s="19">
        <v>76</v>
      </c>
      <c r="J33" s="73">
        <f t="shared" si="2"/>
        <v>0.005476851851851852</v>
      </c>
      <c r="K33" s="72"/>
    </row>
    <row r="34" spans="1:11" ht="12" customHeight="1">
      <c r="A34" s="17">
        <v>3</v>
      </c>
      <c r="B34" s="51" t="s">
        <v>36</v>
      </c>
      <c r="C34" s="68">
        <f t="shared" si="0"/>
        <v>0.0296875</v>
      </c>
      <c r="D34" s="104">
        <f t="shared" si="1"/>
        <v>66</v>
      </c>
      <c r="E34" s="22">
        <v>5</v>
      </c>
      <c r="F34" s="17">
        <v>32</v>
      </c>
      <c r="G34" s="51" t="s">
        <v>71</v>
      </c>
      <c r="H34" s="129">
        <v>0.027511574074074074</v>
      </c>
      <c r="I34" s="19">
        <v>75</v>
      </c>
      <c r="J34" s="73">
        <f t="shared" si="2"/>
        <v>0.005502314814814815</v>
      </c>
      <c r="K34" s="72"/>
    </row>
    <row r="35" spans="1:11" ht="12" customHeight="1">
      <c r="A35" s="17">
        <v>4</v>
      </c>
      <c r="B35" s="51" t="s">
        <v>218</v>
      </c>
      <c r="C35" s="68">
        <f aca="true" t="shared" si="3" ref="C35:C56">VLOOKUP($B35,$G$2:$I$64,2,FALSE)</f>
        <v>0.029756944444444447</v>
      </c>
      <c r="D35" s="104">
        <f aca="true" t="shared" si="4" ref="D35:D56">VLOOKUP($B35,$G$2:$I$64,3,FALSE)</f>
        <v>65</v>
      </c>
      <c r="E35" s="22">
        <v>5</v>
      </c>
      <c r="F35" s="17">
        <v>33</v>
      </c>
      <c r="G35" s="51" t="s">
        <v>63</v>
      </c>
      <c r="H35" s="129">
        <v>0.02763888888888889</v>
      </c>
      <c r="I35" s="19">
        <v>74</v>
      </c>
      <c r="J35" s="73">
        <f t="shared" si="2"/>
        <v>0.005527777777777778</v>
      </c>
      <c r="K35" s="3"/>
    </row>
    <row r="36" spans="1:11" ht="12" customHeight="1">
      <c r="A36" s="17">
        <v>5</v>
      </c>
      <c r="B36" s="51" t="s">
        <v>43</v>
      </c>
      <c r="C36" s="68">
        <f t="shared" si="3"/>
        <v>0.02981481481481481</v>
      </c>
      <c r="D36" s="104">
        <f t="shared" si="4"/>
        <v>64</v>
      </c>
      <c r="E36" s="22">
        <v>5</v>
      </c>
      <c r="F36" s="17">
        <v>34</v>
      </c>
      <c r="G36" s="51" t="s">
        <v>42</v>
      </c>
      <c r="H36" s="129">
        <v>0.02787037037037037</v>
      </c>
      <c r="I36" s="19">
        <v>73</v>
      </c>
      <c r="J36" s="73">
        <f t="shared" si="2"/>
        <v>0.005574074074074073</v>
      </c>
      <c r="K36" s="3"/>
    </row>
    <row r="37" spans="1:11" ht="12" customHeight="1">
      <c r="A37" s="17">
        <v>6</v>
      </c>
      <c r="B37" s="51" t="s">
        <v>10</v>
      </c>
      <c r="C37" s="68">
        <f t="shared" si="3"/>
        <v>0.029930555555555557</v>
      </c>
      <c r="D37" s="104">
        <f t="shared" si="4"/>
        <v>63</v>
      </c>
      <c r="E37" s="22">
        <v>5</v>
      </c>
      <c r="F37" s="17">
        <v>35</v>
      </c>
      <c r="G37" s="51" t="s">
        <v>217</v>
      </c>
      <c r="H37" s="129">
        <v>0.028414351851851847</v>
      </c>
      <c r="I37" s="19">
        <v>72</v>
      </c>
      <c r="J37" s="73">
        <f t="shared" si="2"/>
        <v>0.005682870370370369</v>
      </c>
      <c r="K37" s="3"/>
    </row>
    <row r="38" spans="1:11" ht="12" customHeight="1">
      <c r="A38" s="17">
        <v>7</v>
      </c>
      <c r="B38" s="51" t="s">
        <v>33</v>
      </c>
      <c r="C38" s="68">
        <f t="shared" si="3"/>
        <v>0.03027777777777778</v>
      </c>
      <c r="D38" s="104">
        <f t="shared" si="4"/>
        <v>62</v>
      </c>
      <c r="E38" s="22">
        <v>5</v>
      </c>
      <c r="F38" s="17">
        <v>36</v>
      </c>
      <c r="G38" s="51" t="s">
        <v>79</v>
      </c>
      <c r="H38" s="129">
        <v>0.02871527777777778</v>
      </c>
      <c r="I38" s="19">
        <v>71</v>
      </c>
      <c r="J38" s="73">
        <f t="shared" si="2"/>
        <v>0.005743055555555556</v>
      </c>
      <c r="K38" s="3"/>
    </row>
    <row r="39" spans="1:11" ht="12" customHeight="1">
      <c r="A39" s="17">
        <v>8</v>
      </c>
      <c r="B39" s="51" t="s">
        <v>65</v>
      </c>
      <c r="C39" s="68">
        <f t="shared" si="3"/>
        <v>0.032997685185185185</v>
      </c>
      <c r="D39" s="104">
        <f t="shared" si="4"/>
        <v>56</v>
      </c>
      <c r="E39" s="22">
        <v>5</v>
      </c>
      <c r="F39" s="17">
        <v>37</v>
      </c>
      <c r="G39" s="51" t="s">
        <v>64</v>
      </c>
      <c r="H39" s="129">
        <v>0.02872685185185185</v>
      </c>
      <c r="I39" s="19">
        <v>70</v>
      </c>
      <c r="J39" s="73">
        <f t="shared" si="2"/>
        <v>0.00574537037037037</v>
      </c>
      <c r="K39" s="3"/>
    </row>
    <row r="40" spans="1:11" ht="12" customHeight="1">
      <c r="A40" s="10">
        <v>9</v>
      </c>
      <c r="B40" s="83" t="s">
        <v>195</v>
      </c>
      <c r="C40" s="68">
        <f t="shared" si="3"/>
        <v>0.03497685185185185</v>
      </c>
      <c r="D40" s="143">
        <f t="shared" si="4"/>
        <v>50</v>
      </c>
      <c r="E40" s="23">
        <v>5</v>
      </c>
      <c r="F40" s="17">
        <v>38</v>
      </c>
      <c r="G40" s="51" t="s">
        <v>8</v>
      </c>
      <c r="H40" s="129">
        <v>0.028796296296296296</v>
      </c>
      <c r="I40" s="19">
        <v>69</v>
      </c>
      <c r="J40" s="73">
        <f t="shared" si="2"/>
        <v>0.005759259259259259</v>
      </c>
      <c r="K40" s="3"/>
    </row>
    <row r="41" spans="1:11" ht="12" customHeight="1">
      <c r="A41" s="16">
        <v>1</v>
      </c>
      <c r="B41" s="54" t="s">
        <v>79</v>
      </c>
      <c r="C41" s="70">
        <f t="shared" si="3"/>
        <v>0.02871527777777778</v>
      </c>
      <c r="D41" s="103">
        <f t="shared" si="4"/>
        <v>71</v>
      </c>
      <c r="E41" s="27">
        <v>6</v>
      </c>
      <c r="F41" s="17">
        <v>39</v>
      </c>
      <c r="G41" s="51" t="s">
        <v>78</v>
      </c>
      <c r="H41" s="129">
        <v>0.02883101851851852</v>
      </c>
      <c r="I41" s="19">
        <v>68</v>
      </c>
      <c r="J41" s="73">
        <f t="shared" si="2"/>
        <v>0.005766203703703704</v>
      </c>
      <c r="K41" s="3"/>
    </row>
    <row r="42" spans="1:10" ht="12" customHeight="1">
      <c r="A42" s="17">
        <v>2</v>
      </c>
      <c r="B42" s="51" t="s">
        <v>78</v>
      </c>
      <c r="C42" s="68">
        <f t="shared" si="3"/>
        <v>0.02883101851851852</v>
      </c>
      <c r="D42" s="104">
        <f t="shared" si="4"/>
        <v>68</v>
      </c>
      <c r="E42" s="22">
        <v>6</v>
      </c>
      <c r="F42" s="17">
        <v>40</v>
      </c>
      <c r="G42" s="51" t="s">
        <v>203</v>
      </c>
      <c r="H42" s="129">
        <v>0.029583333333333336</v>
      </c>
      <c r="I42" s="19">
        <v>67</v>
      </c>
      <c r="J42" s="73">
        <f t="shared" si="2"/>
        <v>0.005916666666666667</v>
      </c>
    </row>
    <row r="43" spans="1:10" ht="12" customHeight="1">
      <c r="A43" s="17">
        <v>3</v>
      </c>
      <c r="B43" s="51" t="s">
        <v>203</v>
      </c>
      <c r="C43" s="68">
        <f t="shared" si="3"/>
        <v>0.029583333333333336</v>
      </c>
      <c r="D43" s="104">
        <f t="shared" si="4"/>
        <v>67</v>
      </c>
      <c r="E43" s="22">
        <v>6</v>
      </c>
      <c r="F43" s="17">
        <v>41</v>
      </c>
      <c r="G43" s="51" t="s">
        <v>36</v>
      </c>
      <c r="H43" s="129">
        <v>0.0296875</v>
      </c>
      <c r="I43" s="19">
        <v>66</v>
      </c>
      <c r="J43" s="73">
        <f t="shared" si="2"/>
        <v>0.0059375</v>
      </c>
    </row>
    <row r="44" spans="1:10" ht="12" customHeight="1">
      <c r="A44" s="17">
        <v>4</v>
      </c>
      <c r="B44" s="51" t="s">
        <v>72</v>
      </c>
      <c r="C44" s="68">
        <f t="shared" si="3"/>
        <v>0.03040509259259259</v>
      </c>
      <c r="D44" s="104">
        <f t="shared" si="4"/>
        <v>61</v>
      </c>
      <c r="E44" s="22">
        <v>6</v>
      </c>
      <c r="F44" s="17">
        <v>42</v>
      </c>
      <c r="G44" s="51" t="s">
        <v>218</v>
      </c>
      <c r="H44" s="129">
        <v>0.029756944444444447</v>
      </c>
      <c r="I44" s="19">
        <v>65</v>
      </c>
      <c r="J44" s="73">
        <f t="shared" si="2"/>
        <v>0.00595138888888889</v>
      </c>
    </row>
    <row r="45" spans="1:10" ht="12" customHeight="1">
      <c r="A45" s="17">
        <v>5</v>
      </c>
      <c r="B45" s="51" t="s">
        <v>222</v>
      </c>
      <c r="C45" s="68">
        <f t="shared" si="3"/>
        <v>0.030428240740740742</v>
      </c>
      <c r="D45" s="104">
        <f t="shared" si="4"/>
        <v>60</v>
      </c>
      <c r="E45" s="22">
        <v>6</v>
      </c>
      <c r="F45" s="17">
        <v>43</v>
      </c>
      <c r="G45" s="51" t="s">
        <v>43</v>
      </c>
      <c r="H45" s="129">
        <v>0.02981481481481481</v>
      </c>
      <c r="I45" s="19">
        <v>64</v>
      </c>
      <c r="J45" s="73">
        <f t="shared" si="2"/>
        <v>0.0059629629629629624</v>
      </c>
    </row>
    <row r="46" spans="1:10" ht="12" customHeight="1">
      <c r="A46" s="17">
        <v>6</v>
      </c>
      <c r="B46" s="51" t="s">
        <v>204</v>
      </c>
      <c r="C46" s="68">
        <f t="shared" si="3"/>
        <v>0.030625</v>
      </c>
      <c r="D46" s="104">
        <f t="shared" si="4"/>
        <v>59</v>
      </c>
      <c r="E46" s="22">
        <v>6</v>
      </c>
      <c r="F46" s="17">
        <v>44</v>
      </c>
      <c r="G46" s="51" t="s">
        <v>10</v>
      </c>
      <c r="H46" s="129">
        <v>0.029930555555555557</v>
      </c>
      <c r="I46" s="19">
        <v>63</v>
      </c>
      <c r="J46" s="73">
        <f t="shared" si="2"/>
        <v>0.005986111111111111</v>
      </c>
    </row>
    <row r="47" spans="1:10" ht="12" customHeight="1">
      <c r="A47" s="17">
        <v>7</v>
      </c>
      <c r="B47" s="51" t="s">
        <v>205</v>
      </c>
      <c r="C47" s="68">
        <f t="shared" si="3"/>
        <v>0.030810185185185187</v>
      </c>
      <c r="D47" s="104">
        <f t="shared" si="4"/>
        <v>58</v>
      </c>
      <c r="E47" s="22">
        <v>6</v>
      </c>
      <c r="F47" s="17">
        <v>45</v>
      </c>
      <c r="G47" s="51" t="s">
        <v>33</v>
      </c>
      <c r="H47" s="129">
        <v>0.03027777777777778</v>
      </c>
      <c r="I47" s="19">
        <v>62</v>
      </c>
      <c r="J47" s="73">
        <f t="shared" si="2"/>
        <v>0.006055555555555555</v>
      </c>
    </row>
    <row r="48" spans="1:10" ht="12" customHeight="1">
      <c r="A48" s="17">
        <v>8</v>
      </c>
      <c r="B48" s="51" t="s">
        <v>87</v>
      </c>
      <c r="C48" s="68">
        <f t="shared" si="3"/>
        <v>0.03119212962962963</v>
      </c>
      <c r="D48" s="104">
        <f t="shared" si="4"/>
        <v>57</v>
      </c>
      <c r="E48" s="22">
        <v>6</v>
      </c>
      <c r="F48" s="17">
        <v>46</v>
      </c>
      <c r="G48" s="51" t="s">
        <v>72</v>
      </c>
      <c r="H48" s="129">
        <v>0.03040509259259259</v>
      </c>
      <c r="I48" s="19">
        <v>61</v>
      </c>
      <c r="J48" s="73">
        <f t="shared" si="2"/>
        <v>0.006081018518518519</v>
      </c>
    </row>
    <row r="49" spans="1:10" ht="12" customHeight="1">
      <c r="A49" s="17">
        <v>9</v>
      </c>
      <c r="B49" s="51" t="s">
        <v>220</v>
      </c>
      <c r="C49" s="68">
        <f t="shared" si="3"/>
        <v>0.03333333333333333</v>
      </c>
      <c r="D49" s="104">
        <f t="shared" si="4"/>
        <v>54</v>
      </c>
      <c r="E49" s="22">
        <v>6</v>
      </c>
      <c r="F49" s="17">
        <v>47</v>
      </c>
      <c r="G49" s="51" t="s">
        <v>222</v>
      </c>
      <c r="H49" s="129">
        <v>0.030428240740740742</v>
      </c>
      <c r="I49" s="19">
        <v>60</v>
      </c>
      <c r="J49" s="73">
        <f t="shared" si="2"/>
        <v>0.006085648148148148</v>
      </c>
    </row>
    <row r="50" spans="1:10" ht="12" customHeight="1">
      <c r="A50" s="17">
        <v>10</v>
      </c>
      <c r="B50" s="51" t="s">
        <v>206</v>
      </c>
      <c r="C50" s="68">
        <f t="shared" si="3"/>
        <v>0.0344212962962963</v>
      </c>
      <c r="D50" s="104">
        <f t="shared" si="4"/>
        <v>52</v>
      </c>
      <c r="E50" s="22">
        <v>6</v>
      </c>
      <c r="F50" s="17">
        <v>48</v>
      </c>
      <c r="G50" s="51" t="s">
        <v>219</v>
      </c>
      <c r="H50" s="129">
        <v>0.03043981481481482</v>
      </c>
      <c r="I50" s="19" t="s">
        <v>81</v>
      </c>
      <c r="J50" s="73">
        <f t="shared" si="2"/>
        <v>0.006087962962962963</v>
      </c>
    </row>
    <row r="51" spans="1:10" ht="12" customHeight="1">
      <c r="A51" s="17">
        <v>11</v>
      </c>
      <c r="B51" s="51" t="s">
        <v>38</v>
      </c>
      <c r="C51" s="68">
        <f t="shared" si="3"/>
        <v>0.03450231481481481</v>
      </c>
      <c r="D51" s="104">
        <f t="shared" si="4"/>
        <v>51</v>
      </c>
      <c r="E51" s="22">
        <v>6</v>
      </c>
      <c r="F51" s="17">
        <v>49</v>
      </c>
      <c r="G51" s="51" t="s">
        <v>204</v>
      </c>
      <c r="H51" s="96">
        <v>0.030625</v>
      </c>
      <c r="I51" s="19">
        <v>59</v>
      </c>
      <c r="J51" s="73">
        <f t="shared" si="2"/>
        <v>0.006125</v>
      </c>
    </row>
    <row r="52" spans="1:10" ht="12" customHeight="1">
      <c r="A52" s="10">
        <v>12</v>
      </c>
      <c r="B52" s="83" t="s">
        <v>221</v>
      </c>
      <c r="C52" s="68">
        <f t="shared" si="3"/>
        <v>0.03791666666666667</v>
      </c>
      <c r="D52" s="143">
        <f t="shared" si="4"/>
        <v>48</v>
      </c>
      <c r="E52" s="23">
        <v>6</v>
      </c>
      <c r="F52" s="17">
        <v>50</v>
      </c>
      <c r="G52" s="51" t="s">
        <v>205</v>
      </c>
      <c r="H52" s="96">
        <v>0.030810185185185187</v>
      </c>
      <c r="I52" s="19">
        <v>58</v>
      </c>
      <c r="J52" s="73">
        <f t="shared" si="2"/>
        <v>0.006162037037037037</v>
      </c>
    </row>
    <row r="53" spans="1:10" ht="12" customHeight="1">
      <c r="A53" s="5">
        <v>1</v>
      </c>
      <c r="B53" s="51" t="s">
        <v>31</v>
      </c>
      <c r="C53" s="70">
        <f t="shared" si="3"/>
        <v>0.0332175925925926</v>
      </c>
      <c r="D53" s="5">
        <f t="shared" si="4"/>
        <v>55</v>
      </c>
      <c r="E53" s="22">
        <v>7</v>
      </c>
      <c r="F53" s="17">
        <v>51</v>
      </c>
      <c r="G53" s="51" t="s">
        <v>87</v>
      </c>
      <c r="H53" s="96">
        <v>0.03119212962962963</v>
      </c>
      <c r="I53" s="19">
        <v>57</v>
      </c>
      <c r="J53" s="73">
        <f t="shared" si="2"/>
        <v>0.006238425925925926</v>
      </c>
    </row>
    <row r="54" spans="1:10" ht="12" customHeight="1">
      <c r="A54" s="5">
        <v>2</v>
      </c>
      <c r="B54" s="51" t="s">
        <v>83</v>
      </c>
      <c r="C54" s="68">
        <f t="shared" si="3"/>
        <v>0.0340625</v>
      </c>
      <c r="D54" s="5">
        <f t="shared" si="4"/>
        <v>53</v>
      </c>
      <c r="E54" s="22">
        <v>7</v>
      </c>
      <c r="F54" s="17">
        <v>52</v>
      </c>
      <c r="G54" s="51" t="s">
        <v>65</v>
      </c>
      <c r="H54" s="129">
        <v>0.032997685185185185</v>
      </c>
      <c r="I54" s="19">
        <v>56</v>
      </c>
      <c r="J54" s="73">
        <f t="shared" si="2"/>
        <v>0.0065995370370370374</v>
      </c>
    </row>
    <row r="55" spans="1:10" ht="12" customHeight="1">
      <c r="A55" s="5">
        <v>3</v>
      </c>
      <c r="B55" s="51" t="s">
        <v>18</v>
      </c>
      <c r="C55" s="68">
        <f t="shared" si="3"/>
        <v>0.035740740740740747</v>
      </c>
      <c r="D55" s="5">
        <f t="shared" si="4"/>
        <v>49</v>
      </c>
      <c r="E55" s="22">
        <v>7</v>
      </c>
      <c r="F55" s="17">
        <v>53</v>
      </c>
      <c r="G55" s="51" t="s">
        <v>31</v>
      </c>
      <c r="H55" s="129">
        <v>0.0332175925925926</v>
      </c>
      <c r="I55" s="19">
        <v>55</v>
      </c>
      <c r="J55" s="73">
        <f t="shared" si="2"/>
        <v>0.006643518518518519</v>
      </c>
    </row>
    <row r="56" spans="1:10" ht="12" customHeight="1">
      <c r="A56" s="10">
        <v>4</v>
      </c>
      <c r="B56" s="83" t="s">
        <v>67</v>
      </c>
      <c r="C56" s="69">
        <f t="shared" si="3"/>
        <v>0.037974537037037036</v>
      </c>
      <c r="D56" s="143">
        <f t="shared" si="4"/>
        <v>47</v>
      </c>
      <c r="E56" s="23">
        <v>7</v>
      </c>
      <c r="F56" s="17">
        <v>54</v>
      </c>
      <c r="G56" s="51" t="s">
        <v>220</v>
      </c>
      <c r="H56" s="129">
        <v>0.03333333333333333</v>
      </c>
      <c r="I56" s="19">
        <v>54</v>
      </c>
      <c r="J56" s="73">
        <f t="shared" si="2"/>
        <v>0.006666666666666666</v>
      </c>
    </row>
    <row r="57" spans="6:10" ht="12" customHeight="1">
      <c r="F57" s="17">
        <v>55</v>
      </c>
      <c r="G57" s="51" t="s">
        <v>83</v>
      </c>
      <c r="H57" s="139">
        <v>0.0340625</v>
      </c>
      <c r="I57" s="19">
        <v>53</v>
      </c>
      <c r="J57" s="73">
        <f t="shared" si="2"/>
        <v>0.006812500000000001</v>
      </c>
    </row>
    <row r="58" spans="6:10" ht="12" customHeight="1">
      <c r="F58" s="17">
        <v>56</v>
      </c>
      <c r="G58" s="51" t="s">
        <v>206</v>
      </c>
      <c r="H58" s="139">
        <v>0.0344212962962963</v>
      </c>
      <c r="I58" s="19">
        <v>52</v>
      </c>
      <c r="J58" s="73">
        <f t="shared" si="2"/>
        <v>0.006884259259259259</v>
      </c>
    </row>
    <row r="59" spans="6:10" ht="12" customHeight="1">
      <c r="F59" s="17">
        <v>57</v>
      </c>
      <c r="G59" s="51" t="s">
        <v>38</v>
      </c>
      <c r="H59" s="129">
        <v>0.03450231481481481</v>
      </c>
      <c r="I59" s="19">
        <v>51</v>
      </c>
      <c r="J59" s="73">
        <f t="shared" si="2"/>
        <v>0.006900462962962962</v>
      </c>
    </row>
    <row r="60" spans="6:10" ht="12" customHeight="1">
      <c r="F60" s="17">
        <v>58</v>
      </c>
      <c r="G60" s="51" t="s">
        <v>195</v>
      </c>
      <c r="H60" s="129">
        <v>0.03497685185185185</v>
      </c>
      <c r="I60" s="19">
        <v>50</v>
      </c>
      <c r="J60" s="73">
        <f t="shared" si="2"/>
        <v>0.00699537037037037</v>
      </c>
    </row>
    <row r="61" spans="6:10" ht="12" customHeight="1">
      <c r="F61" s="17">
        <v>59</v>
      </c>
      <c r="G61" s="51" t="s">
        <v>18</v>
      </c>
      <c r="H61" s="129">
        <v>0.035740740740740747</v>
      </c>
      <c r="I61" s="19">
        <v>49</v>
      </c>
      <c r="J61" s="73">
        <f t="shared" si="2"/>
        <v>0.007148148148148149</v>
      </c>
    </row>
    <row r="62" spans="6:10" ht="12" customHeight="1">
      <c r="F62" s="17">
        <v>60</v>
      </c>
      <c r="G62" s="51" t="s">
        <v>221</v>
      </c>
      <c r="H62" s="129">
        <v>0.03791666666666667</v>
      </c>
      <c r="I62" s="19">
        <v>48</v>
      </c>
      <c r="J62" s="73">
        <f t="shared" si="2"/>
        <v>0.007583333333333333</v>
      </c>
    </row>
    <row r="63" spans="6:10" ht="12" customHeight="1">
      <c r="F63" s="10">
        <v>61</v>
      </c>
      <c r="G63" s="83" t="s">
        <v>67</v>
      </c>
      <c r="H63" s="136">
        <v>0.037974537037037036</v>
      </c>
      <c r="I63" s="19">
        <v>47</v>
      </c>
      <c r="J63" s="74">
        <f t="shared" si="2"/>
        <v>0.007594907407407407</v>
      </c>
    </row>
    <row r="64" ht="12" customHeight="1"/>
  </sheetData>
  <mergeCells count="1">
    <mergeCell ref="A1:I1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K58"/>
  <sheetViews>
    <sheetView showGridLines="0" workbookViewId="0" topLeftCell="A1">
      <selection activeCell="H56" sqref="H56"/>
    </sheetView>
  </sheetViews>
  <sheetFormatPr defaultColWidth="9.140625" defaultRowHeight="12.75"/>
  <cols>
    <col min="1" max="1" width="4.421875" style="5" customWidth="1"/>
    <col min="2" max="2" width="16.00390625" style="3" bestFit="1" customWidth="1"/>
    <col min="3" max="3" width="6.8515625" style="43" bestFit="1" customWidth="1"/>
    <col min="4" max="4" width="6.57421875" style="5" customWidth="1"/>
    <col min="5" max="5" width="2.8515625" style="45" customWidth="1"/>
    <col min="6" max="6" width="4.140625" style="5" bestFit="1" customWidth="1"/>
    <col min="7" max="7" width="17.140625" style="3" customWidth="1"/>
    <col min="8" max="8" width="7.8515625" style="40" bestFit="1" customWidth="1"/>
    <col min="9" max="9" width="6.57421875" style="5" bestFit="1" customWidth="1"/>
    <col min="10" max="10" width="6.140625" style="61" bestFit="1" customWidth="1"/>
    <col min="11" max="11" width="17.421875" style="61" bestFit="1" customWidth="1"/>
    <col min="12" max="16384" width="13.57421875" style="3" customWidth="1"/>
  </cols>
  <sheetData>
    <row r="1" spans="1:11" s="35" customFormat="1" ht="25.5" customHeight="1">
      <c r="A1" s="180" t="s">
        <v>228</v>
      </c>
      <c r="B1" s="182"/>
      <c r="C1" s="182"/>
      <c r="D1" s="182"/>
      <c r="E1" s="182"/>
      <c r="F1" s="182"/>
      <c r="G1" s="182"/>
      <c r="H1" s="182"/>
      <c r="I1" s="182"/>
      <c r="J1" s="35">
        <v>3.75</v>
      </c>
      <c r="K1" s="35" t="s">
        <v>77</v>
      </c>
    </row>
    <row r="2" spans="1:11" s="5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/>
      <c r="F2" s="12" t="s">
        <v>5</v>
      </c>
      <c r="G2" s="7" t="s">
        <v>6</v>
      </c>
      <c r="H2" s="13" t="s">
        <v>0</v>
      </c>
      <c r="I2" s="12" t="s">
        <v>1</v>
      </c>
      <c r="J2" s="12" t="s">
        <v>73</v>
      </c>
      <c r="K2" s="62" t="s">
        <v>46</v>
      </c>
    </row>
    <row r="3" spans="1:11" ht="12" customHeight="1">
      <c r="A3" s="26">
        <v>1</v>
      </c>
      <c r="B3" s="56" t="s">
        <v>40</v>
      </c>
      <c r="C3" s="66">
        <f>VLOOKUP($B3,$G$2:$I$60,2,FALSE)</f>
        <v>0.016041666666666666</v>
      </c>
      <c r="D3" s="18">
        <f>VLOOKUP($B3,$G$2:$I$60,3,FALSE)</f>
        <v>100</v>
      </c>
      <c r="E3" s="25">
        <v>1</v>
      </c>
      <c r="F3" s="16">
        <v>1</v>
      </c>
      <c r="G3" s="56" t="s">
        <v>40</v>
      </c>
      <c r="H3" s="77">
        <v>0.016041666666666666</v>
      </c>
      <c r="I3" s="31">
        <v>100</v>
      </c>
      <c r="J3" s="105">
        <f aca="true" t="shared" si="0" ref="J3:J35">H3/J$1</f>
        <v>0.004277777777777778</v>
      </c>
      <c r="K3" s="71" t="s">
        <v>80</v>
      </c>
    </row>
    <row r="4" spans="1:11" ht="12" customHeight="1">
      <c r="A4" s="20">
        <v>2</v>
      </c>
      <c r="B4" s="59" t="s">
        <v>89</v>
      </c>
      <c r="C4" s="67">
        <f aca="true" t="shared" si="1" ref="C4:C55">VLOOKUP($B4,$G$2:$I$60,2,FALSE)</f>
        <v>0.016481481481481482</v>
      </c>
      <c r="D4" s="15">
        <f aca="true" t="shared" si="2" ref="D4:D55">VLOOKUP($B4,$G$2:$I$60,3,FALSE)</f>
        <v>99</v>
      </c>
      <c r="E4" s="21">
        <v>1</v>
      </c>
      <c r="F4" s="17">
        <v>2</v>
      </c>
      <c r="G4" s="59" t="s">
        <v>89</v>
      </c>
      <c r="H4" s="78">
        <v>0.016481481481481482</v>
      </c>
      <c r="I4" s="19">
        <v>99</v>
      </c>
      <c r="J4" s="73">
        <f t="shared" si="0"/>
        <v>0.004395061728395062</v>
      </c>
      <c r="K4" s="71" t="s">
        <v>9</v>
      </c>
    </row>
    <row r="5" spans="1:10" ht="12" customHeight="1">
      <c r="A5" s="20">
        <v>3</v>
      </c>
      <c r="B5" s="59" t="s">
        <v>97</v>
      </c>
      <c r="C5" s="67">
        <f t="shared" si="1"/>
        <v>0.016840277777777777</v>
      </c>
      <c r="D5" s="15">
        <f t="shared" si="2"/>
        <v>98</v>
      </c>
      <c r="E5" s="21">
        <v>1</v>
      </c>
      <c r="F5" s="17">
        <v>3</v>
      </c>
      <c r="G5" s="59" t="s">
        <v>209</v>
      </c>
      <c r="H5" s="78">
        <v>0.016840277777777777</v>
      </c>
      <c r="I5" s="19">
        <v>98</v>
      </c>
      <c r="J5" s="73">
        <f t="shared" si="0"/>
        <v>0.0044907407407407405</v>
      </c>
    </row>
    <row r="6" spans="1:11" ht="12" customHeight="1">
      <c r="A6" s="20">
        <v>4</v>
      </c>
      <c r="B6" s="59" t="s">
        <v>224</v>
      </c>
      <c r="C6" s="67">
        <f t="shared" si="1"/>
        <v>0.01695601851851852</v>
      </c>
      <c r="D6" s="15">
        <f t="shared" si="2"/>
        <v>97</v>
      </c>
      <c r="E6" s="21">
        <v>1</v>
      </c>
      <c r="F6" s="17">
        <v>4</v>
      </c>
      <c r="G6" s="51" t="s">
        <v>224</v>
      </c>
      <c r="H6" s="78">
        <v>0.01695601851851852</v>
      </c>
      <c r="I6" s="19">
        <v>97</v>
      </c>
      <c r="J6" s="73">
        <f t="shared" si="0"/>
        <v>0.004521604938271606</v>
      </c>
      <c r="K6" s="81"/>
    </row>
    <row r="7" spans="1:11" ht="12" customHeight="1">
      <c r="A7" s="20">
        <v>5</v>
      </c>
      <c r="B7" s="59" t="s">
        <v>45</v>
      </c>
      <c r="C7" s="67">
        <f t="shared" si="1"/>
        <v>0.01716435185185185</v>
      </c>
      <c r="D7" s="15">
        <f t="shared" si="2"/>
        <v>95</v>
      </c>
      <c r="E7" s="21">
        <v>1</v>
      </c>
      <c r="F7" s="17">
        <v>5</v>
      </c>
      <c r="G7" s="59" t="s">
        <v>60</v>
      </c>
      <c r="H7" s="78">
        <v>0.01704861111111111</v>
      </c>
      <c r="I7" s="19">
        <v>96</v>
      </c>
      <c r="J7" s="73">
        <f t="shared" si="0"/>
        <v>0.0045462962962962965</v>
      </c>
      <c r="K7" s="81"/>
    </row>
    <row r="8" spans="1:11" ht="12" customHeight="1">
      <c r="A8" s="20">
        <v>6</v>
      </c>
      <c r="B8" s="59" t="s">
        <v>26</v>
      </c>
      <c r="C8" s="67">
        <f t="shared" si="1"/>
        <v>0.01747685185185185</v>
      </c>
      <c r="D8" s="15">
        <f t="shared" si="2"/>
        <v>94</v>
      </c>
      <c r="E8" s="21">
        <v>1</v>
      </c>
      <c r="F8" s="17">
        <v>6</v>
      </c>
      <c r="G8" s="51" t="s">
        <v>45</v>
      </c>
      <c r="H8" s="78">
        <v>0.01716435185185185</v>
      </c>
      <c r="I8" s="19">
        <v>95</v>
      </c>
      <c r="J8" s="73">
        <f t="shared" si="0"/>
        <v>0.00457716049382716</v>
      </c>
      <c r="K8" s="81"/>
    </row>
    <row r="9" spans="1:11" ht="12" customHeight="1">
      <c r="A9" s="17">
        <v>7</v>
      </c>
      <c r="B9" s="59" t="s">
        <v>90</v>
      </c>
      <c r="C9" s="68">
        <f t="shared" si="1"/>
        <v>0.017800925925925925</v>
      </c>
      <c r="D9" s="17">
        <f t="shared" si="2"/>
        <v>91</v>
      </c>
      <c r="E9" s="21">
        <v>1</v>
      </c>
      <c r="F9" s="17">
        <v>7</v>
      </c>
      <c r="G9" s="51" t="s">
        <v>26</v>
      </c>
      <c r="H9" s="78">
        <v>0.01747685185185185</v>
      </c>
      <c r="I9" s="19">
        <v>94</v>
      </c>
      <c r="J9" s="73">
        <f t="shared" si="0"/>
        <v>0.004660493827160494</v>
      </c>
      <c r="K9" s="81"/>
    </row>
    <row r="10" spans="1:11" ht="12" customHeight="1">
      <c r="A10" s="17">
        <v>1</v>
      </c>
      <c r="B10" s="51" t="s">
        <v>225</v>
      </c>
      <c r="C10" s="68">
        <f t="shared" si="1"/>
        <v>0.017916666666666668</v>
      </c>
      <c r="D10" s="17">
        <f t="shared" si="2"/>
        <v>88</v>
      </c>
      <c r="E10" s="21">
        <v>1</v>
      </c>
      <c r="F10" s="17">
        <v>8</v>
      </c>
      <c r="G10" s="59" t="s">
        <v>215</v>
      </c>
      <c r="H10" s="78">
        <v>0.017638888888888888</v>
      </c>
      <c r="I10" s="19">
        <v>93</v>
      </c>
      <c r="J10" s="73">
        <f t="shared" si="0"/>
        <v>0.004703703703703704</v>
      </c>
      <c r="K10" s="81"/>
    </row>
    <row r="11" spans="1:11" ht="12" customHeight="1">
      <c r="A11" s="16">
        <v>2</v>
      </c>
      <c r="B11" s="54" t="s">
        <v>60</v>
      </c>
      <c r="C11" s="70">
        <f t="shared" si="1"/>
        <v>0.01704861111111111</v>
      </c>
      <c r="D11" s="16">
        <f t="shared" si="2"/>
        <v>96</v>
      </c>
      <c r="E11" s="25">
        <v>2</v>
      </c>
      <c r="F11" s="17">
        <v>9</v>
      </c>
      <c r="G11" s="51" t="s">
        <v>61</v>
      </c>
      <c r="H11" s="78">
        <v>0.017719907407407406</v>
      </c>
      <c r="I11" s="19">
        <v>92</v>
      </c>
      <c r="J11" s="73">
        <f t="shared" si="0"/>
        <v>0.004725308641975308</v>
      </c>
      <c r="K11" s="81"/>
    </row>
    <row r="12" spans="1:11" ht="12" customHeight="1">
      <c r="A12" s="17">
        <v>3</v>
      </c>
      <c r="B12" s="59" t="s">
        <v>215</v>
      </c>
      <c r="C12" s="68">
        <f t="shared" si="1"/>
        <v>0.017638888888888888</v>
      </c>
      <c r="D12" s="17">
        <f t="shared" si="2"/>
        <v>93</v>
      </c>
      <c r="E12" s="21">
        <v>2</v>
      </c>
      <c r="F12" s="17">
        <v>10</v>
      </c>
      <c r="G12" s="59" t="s">
        <v>90</v>
      </c>
      <c r="H12" s="78">
        <v>0.017800925925925925</v>
      </c>
      <c r="I12" s="19">
        <v>91</v>
      </c>
      <c r="J12" s="73">
        <f t="shared" si="0"/>
        <v>0.004746913580246913</v>
      </c>
      <c r="K12" s="81"/>
    </row>
    <row r="13" spans="1:11" ht="12" customHeight="1">
      <c r="A13" s="17">
        <v>4</v>
      </c>
      <c r="B13" s="51" t="s">
        <v>61</v>
      </c>
      <c r="C13" s="68">
        <f t="shared" si="1"/>
        <v>0.017719907407407406</v>
      </c>
      <c r="D13" s="17">
        <f t="shared" si="2"/>
        <v>92</v>
      </c>
      <c r="E13" s="21">
        <v>2</v>
      </c>
      <c r="F13" s="17">
        <v>11</v>
      </c>
      <c r="G13" s="51" t="s">
        <v>80</v>
      </c>
      <c r="H13" s="78">
        <v>0.017847222222222223</v>
      </c>
      <c r="I13" s="19">
        <v>90</v>
      </c>
      <c r="J13" s="73">
        <f t="shared" si="0"/>
        <v>0.004759259259259259</v>
      </c>
      <c r="K13" s="81"/>
    </row>
    <row r="14" spans="1:11" ht="12" customHeight="1">
      <c r="A14" s="17">
        <v>5</v>
      </c>
      <c r="B14" s="59" t="s">
        <v>80</v>
      </c>
      <c r="C14" s="68">
        <f t="shared" si="1"/>
        <v>0.017847222222222223</v>
      </c>
      <c r="D14" s="17">
        <f t="shared" si="2"/>
        <v>90</v>
      </c>
      <c r="E14" s="21">
        <v>2</v>
      </c>
      <c r="F14" s="17">
        <v>12</v>
      </c>
      <c r="G14" s="51" t="s">
        <v>189</v>
      </c>
      <c r="H14" s="78">
        <v>0.017881944444444443</v>
      </c>
      <c r="I14" s="19">
        <v>89</v>
      </c>
      <c r="J14" s="73">
        <f t="shared" si="0"/>
        <v>0.004768518518518518</v>
      </c>
      <c r="K14" s="81"/>
    </row>
    <row r="15" spans="1:11" ht="12" customHeight="1">
      <c r="A15" s="17">
        <v>6</v>
      </c>
      <c r="B15" s="51" t="s">
        <v>189</v>
      </c>
      <c r="C15" s="68">
        <f t="shared" si="1"/>
        <v>0.017881944444444443</v>
      </c>
      <c r="D15" s="17">
        <f t="shared" si="2"/>
        <v>89</v>
      </c>
      <c r="E15" s="21">
        <v>2</v>
      </c>
      <c r="F15" s="17">
        <v>13</v>
      </c>
      <c r="G15" s="51" t="s">
        <v>225</v>
      </c>
      <c r="H15" s="78">
        <v>0.017916666666666668</v>
      </c>
      <c r="I15" s="19">
        <v>88</v>
      </c>
      <c r="J15" s="73">
        <f t="shared" si="0"/>
        <v>0.004777777777777778</v>
      </c>
      <c r="K15" s="81"/>
    </row>
    <row r="16" spans="1:11" ht="12" customHeight="1">
      <c r="A16" s="17">
        <v>7</v>
      </c>
      <c r="B16" s="59" t="s">
        <v>44</v>
      </c>
      <c r="C16" s="68">
        <f t="shared" si="1"/>
        <v>0.017974537037037035</v>
      </c>
      <c r="D16" s="17">
        <f t="shared" si="2"/>
        <v>87</v>
      </c>
      <c r="E16" s="21">
        <v>2</v>
      </c>
      <c r="F16" s="17">
        <v>14</v>
      </c>
      <c r="G16" s="51" t="s">
        <v>44</v>
      </c>
      <c r="H16" s="78">
        <v>0.017974537037037035</v>
      </c>
      <c r="I16" s="19">
        <v>87</v>
      </c>
      <c r="J16" s="73">
        <f t="shared" si="0"/>
        <v>0.004793209876543209</v>
      </c>
      <c r="K16" s="81"/>
    </row>
    <row r="17" spans="1:11" ht="12" customHeight="1">
      <c r="A17" s="17">
        <v>8</v>
      </c>
      <c r="B17" s="51" t="s">
        <v>82</v>
      </c>
      <c r="C17" s="68">
        <f t="shared" si="1"/>
        <v>0.018125</v>
      </c>
      <c r="D17" s="17">
        <f t="shared" si="2"/>
        <v>86</v>
      </c>
      <c r="E17" s="21">
        <v>2</v>
      </c>
      <c r="F17" s="17">
        <v>15</v>
      </c>
      <c r="G17" s="51" t="s">
        <v>82</v>
      </c>
      <c r="H17" s="78">
        <v>0.018125</v>
      </c>
      <c r="I17" s="19">
        <v>86</v>
      </c>
      <c r="J17" s="73">
        <f t="shared" si="0"/>
        <v>0.004833333333333333</v>
      </c>
      <c r="K17" s="81"/>
    </row>
    <row r="18" spans="1:11" ht="12" customHeight="1">
      <c r="A18" s="17">
        <v>1</v>
      </c>
      <c r="B18" s="51" t="s">
        <v>28</v>
      </c>
      <c r="C18" s="68">
        <f t="shared" si="1"/>
        <v>0.01824074074074074</v>
      </c>
      <c r="D18" s="17">
        <f t="shared" si="2"/>
        <v>85</v>
      </c>
      <c r="E18" s="22">
        <v>2</v>
      </c>
      <c r="F18" s="17">
        <v>16</v>
      </c>
      <c r="G18" s="51" t="s">
        <v>28</v>
      </c>
      <c r="H18" s="78">
        <v>0.01824074074074074</v>
      </c>
      <c r="I18" s="19">
        <v>85</v>
      </c>
      <c r="J18" s="73">
        <f t="shared" si="0"/>
        <v>0.004864197530864198</v>
      </c>
      <c r="K18" s="81"/>
    </row>
    <row r="19" spans="1:11" ht="12" customHeight="1">
      <c r="A19" s="17">
        <v>2</v>
      </c>
      <c r="B19" s="51" t="s">
        <v>15</v>
      </c>
      <c r="C19" s="68">
        <f t="shared" si="1"/>
        <v>0.018310185185185186</v>
      </c>
      <c r="D19" s="17">
        <f t="shared" si="2"/>
        <v>84</v>
      </c>
      <c r="E19" s="22">
        <v>2</v>
      </c>
      <c r="F19" s="17">
        <v>17</v>
      </c>
      <c r="G19" s="59" t="s">
        <v>15</v>
      </c>
      <c r="H19" s="78">
        <v>0.018310185185185186</v>
      </c>
      <c r="I19" s="19">
        <v>84</v>
      </c>
      <c r="J19" s="73">
        <f t="shared" si="0"/>
        <v>0.004882716049382716</v>
      </c>
      <c r="K19" s="81"/>
    </row>
    <row r="20" spans="1:11" ht="12" customHeight="1">
      <c r="A20" s="17">
        <v>3</v>
      </c>
      <c r="B20" s="59" t="s">
        <v>24</v>
      </c>
      <c r="C20" s="68">
        <f t="shared" si="1"/>
        <v>0.01871527777777778</v>
      </c>
      <c r="D20" s="17">
        <f t="shared" si="2"/>
        <v>82</v>
      </c>
      <c r="E20" s="22">
        <v>2</v>
      </c>
      <c r="F20" s="17">
        <v>18</v>
      </c>
      <c r="G20" s="59" t="s">
        <v>210</v>
      </c>
      <c r="H20" s="78">
        <v>0.01861111111111111</v>
      </c>
      <c r="I20" s="19">
        <v>83</v>
      </c>
      <c r="J20" s="73">
        <f t="shared" si="0"/>
        <v>0.004962962962962962</v>
      </c>
      <c r="K20" s="81"/>
    </row>
    <row r="21" spans="1:11" ht="12" customHeight="1">
      <c r="A21" s="10">
        <v>4</v>
      </c>
      <c r="B21" s="83" t="s">
        <v>41</v>
      </c>
      <c r="C21" s="69">
        <f t="shared" si="1"/>
        <v>0.020104166666666666</v>
      </c>
      <c r="D21" s="10">
        <f t="shared" si="2"/>
        <v>76</v>
      </c>
      <c r="E21" s="23">
        <v>2</v>
      </c>
      <c r="F21" s="17">
        <v>19</v>
      </c>
      <c r="G21" s="51" t="s">
        <v>24</v>
      </c>
      <c r="H21" s="78">
        <v>0.01871527777777778</v>
      </c>
      <c r="I21" s="19">
        <v>82</v>
      </c>
      <c r="J21" s="73">
        <f t="shared" si="0"/>
        <v>0.004990740740740741</v>
      </c>
      <c r="K21" s="81"/>
    </row>
    <row r="22" spans="1:11" ht="12" customHeight="1">
      <c r="A22" s="17">
        <v>5</v>
      </c>
      <c r="B22" s="51" t="s">
        <v>210</v>
      </c>
      <c r="C22" s="68">
        <f t="shared" si="1"/>
        <v>0.01861111111111111</v>
      </c>
      <c r="D22" s="17">
        <f t="shared" si="2"/>
        <v>83</v>
      </c>
      <c r="E22" s="22">
        <v>3</v>
      </c>
      <c r="F22" s="17">
        <v>20</v>
      </c>
      <c r="G22" s="51" t="s">
        <v>194</v>
      </c>
      <c r="H22" s="78">
        <v>0.01892361111111111</v>
      </c>
      <c r="I22" s="19">
        <v>81</v>
      </c>
      <c r="J22" s="73">
        <f t="shared" si="0"/>
        <v>0.005046296296296296</v>
      </c>
      <c r="K22" s="81"/>
    </row>
    <row r="23" spans="1:11" ht="12" customHeight="1">
      <c r="A23" s="20">
        <v>6</v>
      </c>
      <c r="B23" s="59" t="s">
        <v>9</v>
      </c>
      <c r="C23" s="68">
        <f t="shared" si="1"/>
        <v>0.019074074074074073</v>
      </c>
      <c r="D23" s="17">
        <f t="shared" si="2"/>
        <v>80</v>
      </c>
      <c r="E23" s="22">
        <v>3</v>
      </c>
      <c r="F23" s="17">
        <v>21</v>
      </c>
      <c r="G23" s="59" t="s">
        <v>9</v>
      </c>
      <c r="H23" s="78">
        <v>0.019074074074074073</v>
      </c>
      <c r="I23" s="19">
        <v>80</v>
      </c>
      <c r="J23" s="73">
        <f t="shared" si="0"/>
        <v>0.00508641975308642</v>
      </c>
      <c r="K23" s="81"/>
    </row>
    <row r="24" spans="1:11" ht="12" customHeight="1">
      <c r="A24" s="17">
        <v>7</v>
      </c>
      <c r="B24" s="51" t="s">
        <v>94</v>
      </c>
      <c r="C24" s="68">
        <f t="shared" si="1"/>
        <v>0.01962962962962963</v>
      </c>
      <c r="D24" s="17">
        <f t="shared" si="2"/>
        <v>79</v>
      </c>
      <c r="E24" s="22">
        <v>3</v>
      </c>
      <c r="F24" s="17">
        <v>22</v>
      </c>
      <c r="G24" s="51" t="s">
        <v>94</v>
      </c>
      <c r="H24" s="78">
        <v>0.01962962962962963</v>
      </c>
      <c r="I24" s="19">
        <v>79</v>
      </c>
      <c r="J24" s="73">
        <f t="shared" si="0"/>
        <v>0.005234567901234568</v>
      </c>
      <c r="K24" s="81"/>
    </row>
    <row r="25" spans="1:11" ht="12" customHeight="1">
      <c r="A25" s="20">
        <v>1</v>
      </c>
      <c r="B25" s="51" t="s">
        <v>39</v>
      </c>
      <c r="C25" s="68">
        <f t="shared" si="1"/>
        <v>0.019768518518518515</v>
      </c>
      <c r="D25" s="17">
        <f t="shared" si="2"/>
        <v>78</v>
      </c>
      <c r="E25" s="22">
        <v>3</v>
      </c>
      <c r="F25" s="17">
        <v>23</v>
      </c>
      <c r="G25" s="51" t="s">
        <v>39</v>
      </c>
      <c r="H25" s="78">
        <v>0.019768518518518515</v>
      </c>
      <c r="I25" s="19">
        <v>78</v>
      </c>
      <c r="J25" s="73">
        <f t="shared" si="0"/>
        <v>0.005271604938271604</v>
      </c>
      <c r="K25" s="81"/>
    </row>
    <row r="26" spans="1:11" ht="12" customHeight="1">
      <c r="A26" s="17">
        <v>2</v>
      </c>
      <c r="B26" s="59" t="s">
        <v>190</v>
      </c>
      <c r="C26" s="68">
        <f t="shared" si="1"/>
        <v>0.020069444444444442</v>
      </c>
      <c r="D26" s="17">
        <f t="shared" si="2"/>
        <v>77</v>
      </c>
      <c r="E26" s="22">
        <v>3</v>
      </c>
      <c r="F26" s="17">
        <v>24</v>
      </c>
      <c r="G26" s="51" t="s">
        <v>190</v>
      </c>
      <c r="H26" s="78">
        <v>0.020069444444444442</v>
      </c>
      <c r="I26" s="19">
        <v>77</v>
      </c>
      <c r="J26" s="73">
        <f t="shared" si="0"/>
        <v>0.0053518518518518516</v>
      </c>
      <c r="K26" s="81"/>
    </row>
    <row r="27" spans="1:11" ht="12" customHeight="1">
      <c r="A27" s="17">
        <v>3</v>
      </c>
      <c r="B27" s="51" t="s">
        <v>34</v>
      </c>
      <c r="C27" s="68">
        <f t="shared" si="1"/>
        <v>0.020694444444444446</v>
      </c>
      <c r="D27" s="17">
        <f t="shared" si="2"/>
        <v>73</v>
      </c>
      <c r="E27" s="22">
        <v>3</v>
      </c>
      <c r="F27" s="17">
        <v>25</v>
      </c>
      <c r="G27" s="59" t="s">
        <v>41</v>
      </c>
      <c r="H27" s="78">
        <v>0.020104166666666666</v>
      </c>
      <c r="I27" s="19">
        <v>76</v>
      </c>
      <c r="J27" s="73">
        <f t="shared" si="0"/>
        <v>0.005361111111111111</v>
      </c>
      <c r="K27" s="81"/>
    </row>
    <row r="28" spans="1:11" ht="12" customHeight="1">
      <c r="A28" s="17">
        <v>4</v>
      </c>
      <c r="B28" s="51" t="s">
        <v>191</v>
      </c>
      <c r="C28" s="68">
        <f t="shared" si="1"/>
        <v>0.020925925925925928</v>
      </c>
      <c r="D28" s="17">
        <f t="shared" si="2"/>
        <v>72</v>
      </c>
      <c r="E28" s="22">
        <v>3</v>
      </c>
      <c r="F28" s="17">
        <v>26</v>
      </c>
      <c r="G28" s="51" t="s">
        <v>30</v>
      </c>
      <c r="H28" s="78">
        <v>0.02011574074074074</v>
      </c>
      <c r="I28" s="19">
        <v>75</v>
      </c>
      <c r="J28" s="73">
        <f t="shared" si="0"/>
        <v>0.0053641975308641975</v>
      </c>
      <c r="K28" s="81"/>
    </row>
    <row r="29" spans="1:11" ht="12" customHeight="1">
      <c r="A29" s="16">
        <v>1</v>
      </c>
      <c r="B29" s="54" t="s">
        <v>30</v>
      </c>
      <c r="C29" s="70">
        <f t="shared" si="1"/>
        <v>0.02011574074074074</v>
      </c>
      <c r="D29" s="16">
        <f t="shared" si="2"/>
        <v>75</v>
      </c>
      <c r="E29" s="27">
        <v>4</v>
      </c>
      <c r="F29" s="17">
        <v>27</v>
      </c>
      <c r="G29" s="51" t="s">
        <v>193</v>
      </c>
      <c r="H29" s="78">
        <v>0.020532407407407405</v>
      </c>
      <c r="I29" s="19">
        <v>74</v>
      </c>
      <c r="J29" s="73">
        <f t="shared" si="0"/>
        <v>0.005475308641975308</v>
      </c>
      <c r="K29" s="81"/>
    </row>
    <row r="30" spans="1:11" ht="12" customHeight="1">
      <c r="A30" s="20">
        <v>2</v>
      </c>
      <c r="B30" s="51" t="s">
        <v>193</v>
      </c>
      <c r="C30" s="68">
        <f t="shared" si="1"/>
        <v>0.020532407407407405</v>
      </c>
      <c r="D30" s="17">
        <f t="shared" si="2"/>
        <v>74</v>
      </c>
      <c r="E30" s="22">
        <v>4</v>
      </c>
      <c r="F30" s="17">
        <v>28</v>
      </c>
      <c r="G30" s="59" t="s">
        <v>34</v>
      </c>
      <c r="H30" s="78">
        <v>0.020694444444444446</v>
      </c>
      <c r="I30" s="19">
        <v>73</v>
      </c>
      <c r="J30" s="73">
        <f t="shared" si="0"/>
        <v>0.005518518518518519</v>
      </c>
      <c r="K30" s="81"/>
    </row>
    <row r="31" spans="1:11" ht="12" customHeight="1">
      <c r="A31" s="20">
        <v>3</v>
      </c>
      <c r="B31" s="51" t="s">
        <v>68</v>
      </c>
      <c r="C31" s="68">
        <f t="shared" si="1"/>
        <v>0.02101851851851852</v>
      </c>
      <c r="D31" s="17">
        <f t="shared" si="2"/>
        <v>71</v>
      </c>
      <c r="E31" s="22">
        <v>4</v>
      </c>
      <c r="F31" s="17">
        <v>29</v>
      </c>
      <c r="G31" s="51" t="s">
        <v>191</v>
      </c>
      <c r="H31" s="78">
        <v>0.020925925925925928</v>
      </c>
      <c r="I31" s="19">
        <v>72</v>
      </c>
      <c r="J31" s="73">
        <f t="shared" si="0"/>
        <v>0.0055802469135802476</v>
      </c>
      <c r="K31" s="81"/>
    </row>
    <row r="32" spans="1:11" ht="12" customHeight="1">
      <c r="A32" s="17">
        <v>4</v>
      </c>
      <c r="B32" s="51" t="s">
        <v>71</v>
      </c>
      <c r="C32" s="68">
        <f t="shared" si="1"/>
        <v>0.02130787037037037</v>
      </c>
      <c r="D32" s="17">
        <f t="shared" si="2"/>
        <v>70</v>
      </c>
      <c r="E32" s="22">
        <v>4</v>
      </c>
      <c r="F32" s="17">
        <v>30</v>
      </c>
      <c r="G32" s="51" t="s">
        <v>68</v>
      </c>
      <c r="H32" s="78">
        <v>0.02101851851851852</v>
      </c>
      <c r="I32" s="19">
        <v>71</v>
      </c>
      <c r="J32" s="73">
        <f t="shared" si="0"/>
        <v>0.0056049382716049385</v>
      </c>
      <c r="K32" s="81"/>
    </row>
    <row r="33" spans="1:11" ht="12" customHeight="1">
      <c r="A33" s="17">
        <v>5</v>
      </c>
      <c r="B33" s="51" t="s">
        <v>63</v>
      </c>
      <c r="C33" s="68">
        <f t="shared" si="1"/>
        <v>0.021412037037037035</v>
      </c>
      <c r="D33" s="17">
        <f t="shared" si="2"/>
        <v>68</v>
      </c>
      <c r="E33" s="22">
        <v>4</v>
      </c>
      <c r="F33" s="17">
        <v>31</v>
      </c>
      <c r="G33" s="59" t="s">
        <v>71</v>
      </c>
      <c r="H33" s="78">
        <v>0.02130787037037037</v>
      </c>
      <c r="I33" s="19">
        <v>70</v>
      </c>
      <c r="J33" s="73">
        <f t="shared" si="0"/>
        <v>0.005682098765432099</v>
      </c>
      <c r="K33" s="81"/>
    </row>
    <row r="34" spans="1:11" ht="12" customHeight="1">
      <c r="A34" s="17">
        <v>6</v>
      </c>
      <c r="B34" s="51" t="s">
        <v>217</v>
      </c>
      <c r="C34" s="84">
        <f t="shared" si="1"/>
        <v>0.02189814814814815</v>
      </c>
      <c r="D34" s="17">
        <f t="shared" si="2"/>
        <v>66</v>
      </c>
      <c r="E34" s="22">
        <v>4</v>
      </c>
      <c r="F34" s="17">
        <v>32</v>
      </c>
      <c r="G34" s="51" t="s">
        <v>79</v>
      </c>
      <c r="H34" s="78">
        <v>0.021400462962962965</v>
      </c>
      <c r="I34" s="19">
        <v>69</v>
      </c>
      <c r="J34" s="73">
        <f t="shared" si="0"/>
        <v>0.005706790123456791</v>
      </c>
      <c r="K34" s="81"/>
    </row>
    <row r="35" spans="1:11" ht="12" customHeight="1">
      <c r="A35" s="17">
        <v>7</v>
      </c>
      <c r="B35" s="51" t="s">
        <v>42</v>
      </c>
      <c r="C35" s="84">
        <f t="shared" si="1"/>
        <v>0.022314814814814815</v>
      </c>
      <c r="D35" s="17">
        <f t="shared" si="2"/>
        <v>64</v>
      </c>
      <c r="E35" s="22">
        <v>4</v>
      </c>
      <c r="F35" s="17">
        <v>33</v>
      </c>
      <c r="G35" s="51" t="s">
        <v>63</v>
      </c>
      <c r="H35" s="78">
        <v>0.021412037037037035</v>
      </c>
      <c r="I35" s="19">
        <v>68</v>
      </c>
      <c r="J35" s="73">
        <f t="shared" si="0"/>
        <v>0.005709876543209876</v>
      </c>
      <c r="K35" s="3"/>
    </row>
    <row r="36" spans="1:11" ht="12" customHeight="1">
      <c r="A36" s="17">
        <v>8</v>
      </c>
      <c r="B36" s="59" t="s">
        <v>8</v>
      </c>
      <c r="C36" s="84">
        <f t="shared" si="1"/>
        <v>0.022569444444444444</v>
      </c>
      <c r="D36" s="17">
        <f t="shared" si="2"/>
        <v>63</v>
      </c>
      <c r="E36" s="22">
        <v>4</v>
      </c>
      <c r="F36" s="17">
        <v>34</v>
      </c>
      <c r="G36" s="51" t="s">
        <v>78</v>
      </c>
      <c r="H36" s="78">
        <v>0.02181712962962963</v>
      </c>
      <c r="I36" s="19">
        <v>67</v>
      </c>
      <c r="J36" s="73">
        <f aca="true" t="shared" si="3" ref="J36:J52">H36/J$1</f>
        <v>0.005817901234567902</v>
      </c>
      <c r="K36" s="3"/>
    </row>
    <row r="37" spans="1:11" ht="12" customHeight="1">
      <c r="A37" s="10">
        <v>9</v>
      </c>
      <c r="B37" s="60" t="s">
        <v>25</v>
      </c>
      <c r="C37" s="85">
        <f t="shared" si="1"/>
        <v>0.022743055555555555</v>
      </c>
      <c r="D37" s="10">
        <f t="shared" si="2"/>
        <v>62</v>
      </c>
      <c r="E37" s="23">
        <v>4</v>
      </c>
      <c r="F37" s="17">
        <v>35</v>
      </c>
      <c r="G37" s="51" t="s">
        <v>217</v>
      </c>
      <c r="H37" s="78">
        <v>0.02189814814814815</v>
      </c>
      <c r="I37" s="19">
        <v>66</v>
      </c>
      <c r="J37" s="73">
        <f t="shared" si="3"/>
        <v>0.005839506172839506</v>
      </c>
      <c r="K37" s="3"/>
    </row>
    <row r="38" spans="1:11" ht="12" customHeight="1">
      <c r="A38" s="17">
        <v>1</v>
      </c>
      <c r="B38" s="51" t="s">
        <v>194</v>
      </c>
      <c r="C38" s="84">
        <f t="shared" si="1"/>
        <v>0.01892361111111111</v>
      </c>
      <c r="D38" s="17">
        <f t="shared" si="2"/>
        <v>81</v>
      </c>
      <c r="E38" s="22">
        <v>5</v>
      </c>
      <c r="F38" s="17">
        <v>36</v>
      </c>
      <c r="G38" s="51" t="s">
        <v>226</v>
      </c>
      <c r="H38" s="78">
        <v>0.022083333333333333</v>
      </c>
      <c r="I38" s="19" t="s">
        <v>81</v>
      </c>
      <c r="J38" s="73">
        <f t="shared" si="3"/>
        <v>0.005888888888888889</v>
      </c>
      <c r="K38" s="3"/>
    </row>
    <row r="39" spans="1:11" ht="12" customHeight="1">
      <c r="A39" s="17">
        <v>2</v>
      </c>
      <c r="B39" s="59" t="s">
        <v>64</v>
      </c>
      <c r="C39" s="84">
        <f t="shared" si="1"/>
        <v>0.0221875</v>
      </c>
      <c r="D39" s="17">
        <f t="shared" si="2"/>
        <v>65</v>
      </c>
      <c r="E39" s="22">
        <v>5</v>
      </c>
      <c r="F39" s="17">
        <v>37</v>
      </c>
      <c r="G39" s="59" t="s">
        <v>64</v>
      </c>
      <c r="H39" s="78">
        <v>0.0221875</v>
      </c>
      <c r="I39" s="19">
        <v>65</v>
      </c>
      <c r="J39" s="73">
        <f t="shared" si="3"/>
        <v>0.005916666666666666</v>
      </c>
      <c r="K39" s="3"/>
    </row>
    <row r="40" spans="1:11" ht="12" customHeight="1">
      <c r="A40" s="17">
        <v>3</v>
      </c>
      <c r="B40" s="51" t="s">
        <v>43</v>
      </c>
      <c r="C40" s="84">
        <f t="shared" si="1"/>
        <v>0.022835648148148147</v>
      </c>
      <c r="D40" s="17">
        <f t="shared" si="2"/>
        <v>61</v>
      </c>
      <c r="E40" s="22">
        <v>5</v>
      </c>
      <c r="F40" s="17">
        <v>38</v>
      </c>
      <c r="G40" s="51" t="s">
        <v>42</v>
      </c>
      <c r="H40" s="78">
        <v>0.022314814814814815</v>
      </c>
      <c r="I40" s="19">
        <v>64</v>
      </c>
      <c r="J40" s="73">
        <f t="shared" si="3"/>
        <v>0.005950617283950617</v>
      </c>
      <c r="K40" s="3"/>
    </row>
    <row r="41" spans="1:11" ht="12" customHeight="1">
      <c r="A41" s="17">
        <v>4</v>
      </c>
      <c r="B41" s="59" t="s">
        <v>10</v>
      </c>
      <c r="C41" s="84">
        <f t="shared" si="1"/>
        <v>0.023217592592592592</v>
      </c>
      <c r="D41" s="17">
        <f t="shared" si="2"/>
        <v>60</v>
      </c>
      <c r="E41" s="22">
        <v>5</v>
      </c>
      <c r="F41" s="17">
        <v>39</v>
      </c>
      <c r="G41" s="51" t="s">
        <v>8</v>
      </c>
      <c r="H41" s="78">
        <v>0.022569444444444444</v>
      </c>
      <c r="I41" s="19">
        <v>63</v>
      </c>
      <c r="J41" s="73">
        <f t="shared" si="3"/>
        <v>0.0060185185185185185</v>
      </c>
      <c r="K41" s="3"/>
    </row>
    <row r="42" spans="1:11" ht="12" customHeight="1">
      <c r="A42" s="17">
        <v>5</v>
      </c>
      <c r="B42" s="59" t="s">
        <v>33</v>
      </c>
      <c r="C42" s="84">
        <f t="shared" si="1"/>
        <v>0.023368055555555555</v>
      </c>
      <c r="D42" s="17">
        <f t="shared" si="2"/>
        <v>59</v>
      </c>
      <c r="E42" s="22">
        <v>5</v>
      </c>
      <c r="F42" s="17">
        <v>40</v>
      </c>
      <c r="G42" s="51" t="s">
        <v>25</v>
      </c>
      <c r="H42" s="78">
        <v>0.022743055555555555</v>
      </c>
      <c r="I42" s="19">
        <v>62</v>
      </c>
      <c r="J42" s="73">
        <f t="shared" si="3"/>
        <v>0.0060648148148148145</v>
      </c>
      <c r="K42" s="3"/>
    </row>
    <row r="43" spans="1:11" ht="12" customHeight="1">
      <c r="A43" s="17">
        <v>6</v>
      </c>
      <c r="B43" s="59" t="s">
        <v>65</v>
      </c>
      <c r="C43" s="84">
        <f t="shared" si="1"/>
        <v>0.024120370370370372</v>
      </c>
      <c r="D43" s="17">
        <f t="shared" si="2"/>
        <v>54</v>
      </c>
      <c r="E43" s="22">
        <v>5</v>
      </c>
      <c r="F43" s="17">
        <v>41</v>
      </c>
      <c r="G43" s="59" t="s">
        <v>43</v>
      </c>
      <c r="H43" s="78">
        <v>0.022835648148148147</v>
      </c>
      <c r="I43" s="19">
        <v>61</v>
      </c>
      <c r="J43" s="73">
        <f t="shared" si="3"/>
        <v>0.0060895061728395055</v>
      </c>
      <c r="K43" s="3"/>
    </row>
    <row r="44" spans="1:11" ht="12" customHeight="1">
      <c r="A44" s="17">
        <v>7</v>
      </c>
      <c r="B44" s="59" t="s">
        <v>195</v>
      </c>
      <c r="C44" s="84">
        <f t="shared" si="1"/>
        <v>0.026863425925925926</v>
      </c>
      <c r="D44" s="17">
        <f t="shared" si="2"/>
        <v>51</v>
      </c>
      <c r="E44" s="22">
        <v>5</v>
      </c>
      <c r="F44" s="17">
        <v>42</v>
      </c>
      <c r="G44" s="59" t="s">
        <v>219</v>
      </c>
      <c r="H44" s="78">
        <v>0.022847222222222224</v>
      </c>
      <c r="I44" s="19" t="s">
        <v>81</v>
      </c>
      <c r="J44" s="73">
        <f t="shared" si="3"/>
        <v>0.006092592592592593</v>
      </c>
      <c r="K44" s="3"/>
    </row>
    <row r="45" spans="1:11" ht="12" customHeight="1">
      <c r="A45" s="16">
        <v>1</v>
      </c>
      <c r="B45" s="56" t="s">
        <v>79</v>
      </c>
      <c r="C45" s="86">
        <f t="shared" si="1"/>
        <v>0.021400462962962965</v>
      </c>
      <c r="D45" s="16">
        <f t="shared" si="2"/>
        <v>69</v>
      </c>
      <c r="E45" s="27">
        <v>6</v>
      </c>
      <c r="F45" s="17">
        <v>43</v>
      </c>
      <c r="G45" s="59" t="s">
        <v>10</v>
      </c>
      <c r="H45" s="78">
        <v>0.023217592592592592</v>
      </c>
      <c r="I45" s="19">
        <v>60</v>
      </c>
      <c r="J45" s="73">
        <f t="shared" si="3"/>
        <v>0.006191358024691358</v>
      </c>
      <c r="K45" s="3"/>
    </row>
    <row r="46" spans="1:11" ht="12" customHeight="1">
      <c r="A46" s="17">
        <v>2</v>
      </c>
      <c r="B46" s="51" t="s">
        <v>78</v>
      </c>
      <c r="C46" s="84">
        <f t="shared" si="1"/>
        <v>0.02181712962962963</v>
      </c>
      <c r="D46" s="17">
        <f t="shared" si="2"/>
        <v>67</v>
      </c>
      <c r="E46" s="22">
        <v>6</v>
      </c>
      <c r="F46" s="17">
        <v>44</v>
      </c>
      <c r="G46" s="51" t="s">
        <v>33</v>
      </c>
      <c r="H46" s="78">
        <v>0.023368055555555555</v>
      </c>
      <c r="I46" s="19">
        <v>59</v>
      </c>
      <c r="J46" s="73">
        <f t="shared" si="3"/>
        <v>0.006231481481481481</v>
      </c>
      <c r="K46" s="3"/>
    </row>
    <row r="47" spans="1:11" ht="12" customHeight="1">
      <c r="A47" s="17">
        <v>3</v>
      </c>
      <c r="B47" s="59" t="s">
        <v>204</v>
      </c>
      <c r="C47" s="84">
        <f t="shared" si="1"/>
        <v>0.023391203703703702</v>
      </c>
      <c r="D47" s="17">
        <f t="shared" si="2"/>
        <v>58</v>
      </c>
      <c r="E47" s="22">
        <v>6</v>
      </c>
      <c r="F47" s="17">
        <v>45</v>
      </c>
      <c r="G47" s="59" t="s">
        <v>204</v>
      </c>
      <c r="H47" s="78">
        <v>0.023391203703703702</v>
      </c>
      <c r="I47" s="19">
        <v>58</v>
      </c>
      <c r="J47" s="73">
        <f t="shared" si="3"/>
        <v>0.006237654320987654</v>
      </c>
      <c r="K47" s="3"/>
    </row>
    <row r="48" spans="1:11" ht="12" customHeight="1">
      <c r="A48" s="17">
        <v>4</v>
      </c>
      <c r="B48" s="59" t="s">
        <v>222</v>
      </c>
      <c r="C48" s="84">
        <f t="shared" si="1"/>
        <v>0.02342592592592593</v>
      </c>
      <c r="D48" s="17">
        <f t="shared" si="2"/>
        <v>57</v>
      </c>
      <c r="E48" s="22">
        <v>6</v>
      </c>
      <c r="F48" s="17">
        <v>46</v>
      </c>
      <c r="G48" s="59" t="s">
        <v>222</v>
      </c>
      <c r="H48" s="78">
        <v>0.02342592592592593</v>
      </c>
      <c r="I48" s="19">
        <v>57</v>
      </c>
      <c r="J48" s="73">
        <f t="shared" si="3"/>
        <v>0.0062469135802469145</v>
      </c>
      <c r="K48" s="3"/>
    </row>
    <row r="49" spans="1:11" ht="12" customHeight="1">
      <c r="A49" s="17">
        <v>5</v>
      </c>
      <c r="B49" s="59" t="s">
        <v>205</v>
      </c>
      <c r="C49" s="84">
        <f t="shared" si="1"/>
        <v>0.023576388888888893</v>
      </c>
      <c r="D49" s="17">
        <f t="shared" si="2"/>
        <v>56</v>
      </c>
      <c r="E49" s="22">
        <v>6</v>
      </c>
      <c r="F49" s="17">
        <v>47</v>
      </c>
      <c r="G49" s="59" t="s">
        <v>205</v>
      </c>
      <c r="H49" s="78">
        <v>0.023576388888888893</v>
      </c>
      <c r="I49" s="19">
        <v>56</v>
      </c>
      <c r="J49" s="73">
        <f t="shared" si="3"/>
        <v>0.006287037037037038</v>
      </c>
      <c r="K49" s="3"/>
    </row>
    <row r="50" spans="1:11" ht="12" customHeight="1">
      <c r="A50" s="17">
        <v>6</v>
      </c>
      <c r="B50" s="59" t="s">
        <v>196</v>
      </c>
      <c r="C50" s="84">
        <f t="shared" si="1"/>
        <v>0.02369212962962963</v>
      </c>
      <c r="D50" s="17">
        <f t="shared" si="2"/>
        <v>55</v>
      </c>
      <c r="E50" s="22">
        <v>6</v>
      </c>
      <c r="F50" s="17">
        <v>48</v>
      </c>
      <c r="G50" s="51" t="s">
        <v>196</v>
      </c>
      <c r="H50" s="78">
        <v>0.02369212962962963</v>
      </c>
      <c r="I50" s="19">
        <v>55</v>
      </c>
      <c r="J50" s="73">
        <f t="shared" si="3"/>
        <v>0.0063179012345679015</v>
      </c>
      <c r="K50" s="3"/>
    </row>
    <row r="51" spans="1:11" ht="12" customHeight="1">
      <c r="A51" s="144">
        <v>7</v>
      </c>
      <c r="B51" s="113" t="s">
        <v>87</v>
      </c>
      <c r="C51" s="84">
        <f t="shared" si="1"/>
        <v>0.024444444444444446</v>
      </c>
      <c r="D51" s="17">
        <f t="shared" si="2"/>
        <v>53</v>
      </c>
      <c r="E51" s="22">
        <v>6</v>
      </c>
      <c r="F51" s="17">
        <v>49</v>
      </c>
      <c r="G51" s="51" t="s">
        <v>65</v>
      </c>
      <c r="H51" s="78">
        <v>0.024120370370370372</v>
      </c>
      <c r="I51" s="19">
        <v>54</v>
      </c>
      <c r="J51" s="73">
        <f t="shared" si="3"/>
        <v>0.0064320987654320995</v>
      </c>
      <c r="K51" s="3"/>
    </row>
    <row r="52" spans="1:11" ht="12" customHeight="1">
      <c r="A52" s="144">
        <v>8</v>
      </c>
      <c r="B52" s="113" t="s">
        <v>220</v>
      </c>
      <c r="C52" s="84">
        <f t="shared" si="1"/>
        <v>0.02677083333333333</v>
      </c>
      <c r="D52" s="17">
        <f t="shared" si="2"/>
        <v>52</v>
      </c>
      <c r="E52" s="22">
        <v>6</v>
      </c>
      <c r="F52" s="17">
        <v>50</v>
      </c>
      <c r="G52" s="59" t="s">
        <v>87</v>
      </c>
      <c r="H52" s="78">
        <v>0.024444444444444446</v>
      </c>
      <c r="I52" s="19">
        <v>53</v>
      </c>
      <c r="J52" s="73">
        <f t="shared" si="3"/>
        <v>0.006518518518518519</v>
      </c>
      <c r="K52" s="3"/>
    </row>
    <row r="53" spans="1:11" ht="12" customHeight="1">
      <c r="A53" s="10">
        <v>9</v>
      </c>
      <c r="B53" s="83" t="s">
        <v>206</v>
      </c>
      <c r="C53" s="85">
        <f t="shared" si="1"/>
        <v>0.026990740740740742</v>
      </c>
      <c r="D53" s="10">
        <f t="shared" si="2"/>
        <v>50</v>
      </c>
      <c r="E53" s="23">
        <v>6</v>
      </c>
      <c r="F53" s="17">
        <v>51</v>
      </c>
      <c r="G53" s="51" t="s">
        <v>220</v>
      </c>
      <c r="H53" s="78">
        <v>0.02677083333333333</v>
      </c>
      <c r="I53" s="19">
        <v>52</v>
      </c>
      <c r="J53" s="73">
        <f>H53/J$1</f>
        <v>0.007138888888888888</v>
      </c>
      <c r="K53" s="3"/>
    </row>
    <row r="54" spans="1:11" ht="12" customHeight="1">
      <c r="A54" s="17">
        <v>1</v>
      </c>
      <c r="B54" s="51" t="s">
        <v>29</v>
      </c>
      <c r="C54" s="84">
        <f t="shared" si="1"/>
        <v>0.027291666666666662</v>
      </c>
      <c r="D54" s="17">
        <f t="shared" si="2"/>
        <v>49</v>
      </c>
      <c r="E54" s="22">
        <v>7</v>
      </c>
      <c r="F54" s="17">
        <v>52</v>
      </c>
      <c r="G54" s="51" t="s">
        <v>195</v>
      </c>
      <c r="H54" s="78">
        <v>0.026863425925925926</v>
      </c>
      <c r="I54" s="19">
        <v>51</v>
      </c>
      <c r="J54" s="73">
        <f>H54/J$1</f>
        <v>0.00716358024691358</v>
      </c>
      <c r="K54" s="3"/>
    </row>
    <row r="55" spans="1:10" ht="12" customHeight="1">
      <c r="A55" s="17">
        <v>2</v>
      </c>
      <c r="B55" s="51" t="s">
        <v>18</v>
      </c>
      <c r="C55" s="84">
        <f t="shared" si="1"/>
        <v>0.028356481481481483</v>
      </c>
      <c r="D55" s="17">
        <f t="shared" si="2"/>
        <v>48</v>
      </c>
      <c r="E55" s="22">
        <v>7</v>
      </c>
      <c r="F55" s="17">
        <v>53</v>
      </c>
      <c r="G55" s="51" t="s">
        <v>206</v>
      </c>
      <c r="H55" s="78">
        <v>0.026990740740740742</v>
      </c>
      <c r="I55" s="19">
        <v>50</v>
      </c>
      <c r="J55" s="73">
        <f>H55/J$1</f>
        <v>0.007197530864197531</v>
      </c>
    </row>
    <row r="56" spans="1:10" ht="12" customHeight="1">
      <c r="A56" s="80"/>
      <c r="B56" s="82"/>
      <c r="C56" s="99"/>
      <c r="D56" s="80"/>
      <c r="E56" s="145"/>
      <c r="F56" s="17">
        <v>54</v>
      </c>
      <c r="G56" s="51" t="s">
        <v>29</v>
      </c>
      <c r="H56" s="78">
        <v>0.027291666666666662</v>
      </c>
      <c r="I56" s="19">
        <v>49</v>
      </c>
      <c r="J56" s="73">
        <f>H56/J$1</f>
        <v>0.007277777777777776</v>
      </c>
    </row>
    <row r="57" spans="3:10" ht="12" customHeight="1">
      <c r="C57" s="109"/>
      <c r="E57" s="146"/>
      <c r="F57" s="17">
        <v>55</v>
      </c>
      <c r="G57" s="51" t="s">
        <v>18</v>
      </c>
      <c r="H57" s="78">
        <v>0.028356481481481483</v>
      </c>
      <c r="I57" s="19">
        <v>48</v>
      </c>
      <c r="J57" s="73">
        <f>H57/J$1</f>
        <v>0.007561728395061728</v>
      </c>
    </row>
    <row r="58" spans="5:10" ht="12" customHeight="1">
      <c r="E58" s="147"/>
      <c r="F58" s="10">
        <v>56</v>
      </c>
      <c r="G58" s="83" t="s">
        <v>86</v>
      </c>
      <c r="H58" s="134" t="s">
        <v>227</v>
      </c>
      <c r="I58" s="46"/>
      <c r="J58" s="74"/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</sheetData>
  <mergeCells count="1">
    <mergeCell ref="A1:I1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58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4.421875" style="5" customWidth="1"/>
    <col min="2" max="2" width="16.00390625" style="3" bestFit="1" customWidth="1"/>
    <col min="3" max="3" width="6.8515625" style="43" bestFit="1" customWidth="1"/>
    <col min="4" max="4" width="6.140625" style="5" bestFit="1" customWidth="1"/>
    <col min="5" max="5" width="2.8515625" style="45" customWidth="1"/>
    <col min="6" max="6" width="4.140625" style="5" bestFit="1" customWidth="1"/>
    <col min="7" max="7" width="19.140625" style="3" bestFit="1" customWidth="1"/>
    <col min="8" max="8" width="8.140625" style="40" bestFit="1" customWidth="1"/>
    <col min="9" max="9" width="6.140625" style="5" bestFit="1" customWidth="1"/>
    <col min="10" max="10" width="6.140625" style="61" bestFit="1" customWidth="1"/>
    <col min="11" max="11" width="17.421875" style="61" bestFit="1" customWidth="1"/>
    <col min="12" max="16384" width="13.57421875" style="3" customWidth="1"/>
  </cols>
  <sheetData>
    <row r="1" spans="1:11" s="35" customFormat="1" ht="25.5" customHeight="1">
      <c r="A1" s="63" t="s">
        <v>233</v>
      </c>
      <c r="B1" s="90"/>
      <c r="C1" s="90"/>
      <c r="D1" s="90"/>
      <c r="E1" s="90"/>
      <c r="F1" s="90"/>
      <c r="G1" s="90"/>
      <c r="H1" s="90"/>
      <c r="J1" s="90">
        <v>5.7</v>
      </c>
      <c r="K1" s="35" t="s">
        <v>77</v>
      </c>
    </row>
    <row r="2" spans="1:11" s="5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/>
      <c r="F2" s="12" t="s">
        <v>5</v>
      </c>
      <c r="G2" s="7" t="s">
        <v>6</v>
      </c>
      <c r="H2" s="13" t="s">
        <v>0</v>
      </c>
      <c r="I2" s="12" t="s">
        <v>1</v>
      </c>
      <c r="J2" s="12" t="s">
        <v>73</v>
      </c>
      <c r="K2" s="62" t="s">
        <v>46</v>
      </c>
    </row>
    <row r="3" spans="1:11" ht="12" customHeight="1">
      <c r="A3" s="26">
        <v>1</v>
      </c>
      <c r="B3" s="56" t="s">
        <v>40</v>
      </c>
      <c r="C3" s="66">
        <f>VLOOKUP($B3,$G$2:$I$51,2,FALSE)</f>
        <v>0.024201388888888887</v>
      </c>
      <c r="D3" s="18">
        <f>VLOOKUP($B3,$G$2:$I$51,3,FALSE)</f>
        <v>100</v>
      </c>
      <c r="E3" s="25">
        <v>1</v>
      </c>
      <c r="F3" s="16">
        <v>1</v>
      </c>
      <c r="G3" s="56" t="s">
        <v>40</v>
      </c>
      <c r="H3" s="78">
        <v>0.024201388888888887</v>
      </c>
      <c r="I3" s="31">
        <v>100</v>
      </c>
      <c r="J3" s="73">
        <f aca="true" t="shared" si="0" ref="J3:J34">H3/J$1</f>
        <v>0.004245857699805068</v>
      </c>
      <c r="K3" s="71" t="s">
        <v>45</v>
      </c>
    </row>
    <row r="4" spans="1:11" ht="12" customHeight="1">
      <c r="A4" s="20">
        <v>2</v>
      </c>
      <c r="B4" s="59" t="s">
        <v>89</v>
      </c>
      <c r="C4" s="67">
        <f aca="true" t="shared" si="1" ref="C4:C35">VLOOKUP($B4,$G$2:$I$60,2,FALSE)</f>
        <v>0.02466435185185185</v>
      </c>
      <c r="D4" s="15">
        <f aca="true" t="shared" si="2" ref="D4:D35">VLOOKUP($B4,$G$2:$I$60,3,FALSE)</f>
        <v>99</v>
      </c>
      <c r="E4" s="21">
        <v>1</v>
      </c>
      <c r="F4" s="17">
        <v>2</v>
      </c>
      <c r="G4" s="59" t="s">
        <v>89</v>
      </c>
      <c r="H4" s="78">
        <v>0.02466435185185185</v>
      </c>
      <c r="I4" s="5">
        <v>99</v>
      </c>
      <c r="J4" s="73">
        <f t="shared" si="0"/>
        <v>0.00432707927225471</v>
      </c>
      <c r="K4" s="71" t="s">
        <v>42</v>
      </c>
    </row>
    <row r="5" spans="1:10" ht="12" customHeight="1">
      <c r="A5" s="20">
        <v>3</v>
      </c>
      <c r="B5" s="59" t="s">
        <v>209</v>
      </c>
      <c r="C5" s="67">
        <f t="shared" si="1"/>
        <v>0.02515046296296296</v>
      </c>
      <c r="D5" s="15">
        <f t="shared" si="2"/>
        <v>98</v>
      </c>
      <c r="E5" s="21">
        <v>1</v>
      </c>
      <c r="F5" s="17">
        <v>3</v>
      </c>
      <c r="G5" s="59" t="s">
        <v>209</v>
      </c>
      <c r="H5" s="78">
        <v>0.02515046296296296</v>
      </c>
      <c r="I5" s="5">
        <v>98</v>
      </c>
      <c r="J5" s="73">
        <f t="shared" si="0"/>
        <v>0.004412361923326835</v>
      </c>
    </row>
    <row r="6" spans="1:11" ht="12" customHeight="1">
      <c r="A6" s="20">
        <v>4</v>
      </c>
      <c r="B6" s="51" t="s">
        <v>45</v>
      </c>
      <c r="C6" s="67">
        <f t="shared" si="1"/>
        <v>0.025520833333333336</v>
      </c>
      <c r="D6" s="15">
        <f t="shared" si="2"/>
        <v>97</v>
      </c>
      <c r="E6" s="21">
        <v>1</v>
      </c>
      <c r="F6" s="17">
        <v>4</v>
      </c>
      <c r="G6" s="51" t="s">
        <v>45</v>
      </c>
      <c r="H6" s="78">
        <v>0.025520833333333336</v>
      </c>
      <c r="I6" s="5">
        <v>97</v>
      </c>
      <c r="J6" s="73">
        <f t="shared" si="0"/>
        <v>0.00447733918128655</v>
      </c>
      <c r="K6" s="81"/>
    </row>
    <row r="7" spans="1:11" ht="12" customHeight="1">
      <c r="A7" s="20">
        <v>5</v>
      </c>
      <c r="B7" s="51" t="s">
        <v>224</v>
      </c>
      <c r="C7" s="67">
        <f t="shared" si="1"/>
        <v>0.026041666666666668</v>
      </c>
      <c r="D7" s="15">
        <f t="shared" si="2"/>
        <v>96</v>
      </c>
      <c r="E7" s="21">
        <v>1</v>
      </c>
      <c r="F7" s="17">
        <v>5</v>
      </c>
      <c r="G7" s="51" t="s">
        <v>224</v>
      </c>
      <c r="H7" s="78">
        <v>0.026041666666666668</v>
      </c>
      <c r="I7" s="5">
        <v>96</v>
      </c>
      <c r="J7" s="73">
        <f t="shared" si="0"/>
        <v>0.004568713450292397</v>
      </c>
      <c r="K7" s="81"/>
    </row>
    <row r="8" spans="1:11" ht="12" customHeight="1">
      <c r="A8" s="17">
        <v>6</v>
      </c>
      <c r="B8" s="51" t="s">
        <v>32</v>
      </c>
      <c r="C8" s="67">
        <f t="shared" si="1"/>
        <v>0.02715277777777778</v>
      </c>
      <c r="D8" s="15">
        <f t="shared" si="2"/>
        <v>95</v>
      </c>
      <c r="E8" s="21">
        <v>1</v>
      </c>
      <c r="F8" s="17">
        <v>6</v>
      </c>
      <c r="G8" s="3" t="s">
        <v>229</v>
      </c>
      <c r="H8" s="78">
        <v>0.026342592592592588</v>
      </c>
      <c r="I8" s="5" t="s">
        <v>81</v>
      </c>
      <c r="J8" s="73">
        <f t="shared" si="0"/>
        <v>0.004621507472384665</v>
      </c>
      <c r="K8" s="81"/>
    </row>
    <row r="9" spans="1:11" ht="12" customHeight="1">
      <c r="A9" s="17">
        <v>7</v>
      </c>
      <c r="B9" s="51" t="s">
        <v>225</v>
      </c>
      <c r="C9" s="67">
        <f t="shared" si="1"/>
        <v>0.027256944444444445</v>
      </c>
      <c r="D9" s="15">
        <f t="shared" si="2"/>
        <v>94</v>
      </c>
      <c r="E9" s="21">
        <v>1</v>
      </c>
      <c r="F9" s="17">
        <v>7</v>
      </c>
      <c r="G9" s="3" t="s">
        <v>32</v>
      </c>
      <c r="H9" s="78">
        <v>0.02715277777777778</v>
      </c>
      <c r="I9" s="5">
        <v>95</v>
      </c>
      <c r="J9" s="73">
        <f t="shared" si="0"/>
        <v>0.00476364522417154</v>
      </c>
      <c r="K9" s="81"/>
    </row>
    <row r="10" spans="1:11" ht="12" customHeight="1">
      <c r="A10" s="10">
        <v>8</v>
      </c>
      <c r="B10" s="83" t="s">
        <v>26</v>
      </c>
      <c r="C10" s="101">
        <f t="shared" si="1"/>
        <v>0.027650462962962963</v>
      </c>
      <c r="D10" s="102">
        <f t="shared" si="2"/>
        <v>90</v>
      </c>
      <c r="E10" s="52">
        <v>1</v>
      </c>
      <c r="F10" s="17">
        <v>8</v>
      </c>
      <c r="G10" s="51" t="s">
        <v>225</v>
      </c>
      <c r="H10" s="78">
        <v>0.027256944444444445</v>
      </c>
      <c r="I10" s="5">
        <v>94</v>
      </c>
      <c r="J10" s="73">
        <f t="shared" si="0"/>
        <v>0.004781920077972709</v>
      </c>
      <c r="K10" s="81"/>
    </row>
    <row r="11" spans="1:11" ht="12" customHeight="1">
      <c r="A11" s="17">
        <v>1</v>
      </c>
      <c r="B11" s="51" t="s">
        <v>189</v>
      </c>
      <c r="C11" s="67">
        <f t="shared" si="1"/>
        <v>0.027407407407407408</v>
      </c>
      <c r="D11" s="15">
        <f t="shared" si="2"/>
        <v>93</v>
      </c>
      <c r="E11" s="21">
        <v>2</v>
      </c>
      <c r="F11" s="17">
        <v>9</v>
      </c>
      <c r="G11" s="51" t="s">
        <v>189</v>
      </c>
      <c r="H11" s="78">
        <v>0.027407407407407408</v>
      </c>
      <c r="I11" s="5">
        <v>93</v>
      </c>
      <c r="J11" s="73">
        <f t="shared" si="0"/>
        <v>0.004808317089018843</v>
      </c>
      <c r="K11" s="81"/>
    </row>
    <row r="12" spans="1:11" ht="12" customHeight="1">
      <c r="A12" s="17">
        <v>2</v>
      </c>
      <c r="B12" s="51" t="s">
        <v>61</v>
      </c>
      <c r="C12" s="67">
        <f t="shared" si="1"/>
        <v>0.027511574074074074</v>
      </c>
      <c r="D12" s="15">
        <f t="shared" si="2"/>
        <v>92</v>
      </c>
      <c r="E12" s="21">
        <v>2</v>
      </c>
      <c r="F12" s="17">
        <v>10</v>
      </c>
      <c r="G12" s="51" t="s">
        <v>61</v>
      </c>
      <c r="H12" s="78">
        <v>0.027511574074074074</v>
      </c>
      <c r="I12" s="5">
        <v>92</v>
      </c>
      <c r="J12" s="73">
        <f t="shared" si="0"/>
        <v>0.004826591942820013</v>
      </c>
      <c r="K12" s="81"/>
    </row>
    <row r="13" spans="1:11" ht="12" customHeight="1">
      <c r="A13" s="17">
        <v>3</v>
      </c>
      <c r="B13" s="51" t="s">
        <v>44</v>
      </c>
      <c r="C13" s="67">
        <f t="shared" si="1"/>
        <v>0.02756944444444445</v>
      </c>
      <c r="D13" s="15">
        <f t="shared" si="2"/>
        <v>91</v>
      </c>
      <c r="E13" s="21">
        <v>2</v>
      </c>
      <c r="F13" s="17">
        <v>11</v>
      </c>
      <c r="G13" s="51" t="s">
        <v>44</v>
      </c>
      <c r="H13" s="78">
        <v>0.02756944444444445</v>
      </c>
      <c r="I13" s="5">
        <v>91</v>
      </c>
      <c r="J13" s="73">
        <f t="shared" si="0"/>
        <v>0.004836744639376219</v>
      </c>
      <c r="K13" s="81"/>
    </row>
    <row r="14" spans="1:11" ht="12" customHeight="1">
      <c r="A14" s="17">
        <v>4</v>
      </c>
      <c r="B14" s="59" t="s">
        <v>15</v>
      </c>
      <c r="C14" s="67">
        <f t="shared" si="1"/>
        <v>0.02766203703703704</v>
      </c>
      <c r="D14" s="15">
        <f t="shared" si="2"/>
        <v>89</v>
      </c>
      <c r="E14" s="21">
        <v>2</v>
      </c>
      <c r="F14" s="17">
        <v>12</v>
      </c>
      <c r="G14" s="51" t="s">
        <v>26</v>
      </c>
      <c r="H14" s="78">
        <v>0.027650462962962963</v>
      </c>
      <c r="I14" s="5">
        <v>90</v>
      </c>
      <c r="J14" s="73">
        <f t="shared" si="0"/>
        <v>0.004850958414554906</v>
      </c>
      <c r="K14" s="81"/>
    </row>
    <row r="15" spans="1:11" ht="12" customHeight="1">
      <c r="A15" s="17">
        <v>5</v>
      </c>
      <c r="B15" s="51" t="s">
        <v>80</v>
      </c>
      <c r="C15" s="67">
        <f t="shared" si="1"/>
        <v>0.028171296296296302</v>
      </c>
      <c r="D15" s="15">
        <f t="shared" si="2"/>
        <v>88</v>
      </c>
      <c r="E15" s="21">
        <v>2</v>
      </c>
      <c r="F15" s="17">
        <v>13</v>
      </c>
      <c r="G15" s="59" t="s">
        <v>15</v>
      </c>
      <c r="H15" s="78">
        <v>0.02766203703703704</v>
      </c>
      <c r="I15" s="5">
        <v>89</v>
      </c>
      <c r="J15" s="73">
        <f t="shared" si="0"/>
        <v>0.0048529889538661474</v>
      </c>
      <c r="K15" s="81"/>
    </row>
    <row r="16" spans="1:11" ht="12" customHeight="1">
      <c r="A16" s="17">
        <v>6</v>
      </c>
      <c r="B16" s="59" t="s">
        <v>41</v>
      </c>
      <c r="C16" s="67">
        <f t="shared" si="1"/>
        <v>0.02847222222222222</v>
      </c>
      <c r="D16" s="15">
        <f t="shared" si="2"/>
        <v>87</v>
      </c>
      <c r="E16" s="21">
        <v>2</v>
      </c>
      <c r="F16" s="17">
        <v>14</v>
      </c>
      <c r="G16" s="51" t="s">
        <v>80</v>
      </c>
      <c r="H16" s="78">
        <v>0.028171296296296302</v>
      </c>
      <c r="I16" s="5">
        <v>88</v>
      </c>
      <c r="J16" s="73">
        <f t="shared" si="0"/>
        <v>0.004942332683560755</v>
      </c>
      <c r="K16" s="81"/>
    </row>
    <row r="17" spans="1:11" ht="12" customHeight="1">
      <c r="A17" s="17">
        <v>7</v>
      </c>
      <c r="B17" s="51" t="s">
        <v>82</v>
      </c>
      <c r="C17" s="67">
        <f t="shared" si="1"/>
        <v>0.030300925925925926</v>
      </c>
      <c r="D17" s="15">
        <f t="shared" si="2"/>
        <v>81</v>
      </c>
      <c r="E17" s="22">
        <v>2</v>
      </c>
      <c r="F17" s="17">
        <v>15</v>
      </c>
      <c r="G17" s="59" t="s">
        <v>41</v>
      </c>
      <c r="H17" s="78">
        <v>0.02847222222222222</v>
      </c>
      <c r="I17" s="5">
        <v>87</v>
      </c>
      <c r="J17" s="73">
        <f t="shared" si="0"/>
        <v>0.004995126705653021</v>
      </c>
      <c r="K17" s="81"/>
    </row>
    <row r="18" spans="1:11" ht="12" customHeight="1">
      <c r="A18" s="16">
        <v>1</v>
      </c>
      <c r="B18" s="54" t="s">
        <v>22</v>
      </c>
      <c r="C18" s="66">
        <f t="shared" si="1"/>
        <v>0.029317129629629634</v>
      </c>
      <c r="D18" s="18">
        <f t="shared" si="2"/>
        <v>86</v>
      </c>
      <c r="E18" s="27">
        <v>3</v>
      </c>
      <c r="F18" s="17">
        <v>16</v>
      </c>
      <c r="G18" s="51" t="s">
        <v>22</v>
      </c>
      <c r="H18" s="78">
        <v>0.029317129629629634</v>
      </c>
      <c r="I18" s="5">
        <v>86</v>
      </c>
      <c r="J18" s="73">
        <f t="shared" si="0"/>
        <v>0.00514335607537362</v>
      </c>
      <c r="K18" s="81"/>
    </row>
    <row r="19" spans="1:11" ht="12" customHeight="1">
      <c r="A19" s="17">
        <v>2</v>
      </c>
      <c r="B19" s="59" t="s">
        <v>9</v>
      </c>
      <c r="C19" s="67">
        <f t="shared" si="1"/>
        <v>0.029502314814814815</v>
      </c>
      <c r="D19" s="15">
        <f t="shared" si="2"/>
        <v>85</v>
      </c>
      <c r="E19" s="22">
        <v>3</v>
      </c>
      <c r="F19" s="17">
        <v>17</v>
      </c>
      <c r="G19" s="59" t="s">
        <v>9</v>
      </c>
      <c r="H19" s="78">
        <v>0.029502314814814815</v>
      </c>
      <c r="I19" s="5">
        <v>85</v>
      </c>
      <c r="J19" s="73">
        <f t="shared" si="0"/>
        <v>0.005175844704353476</v>
      </c>
      <c r="K19" s="81"/>
    </row>
    <row r="20" spans="1:11" ht="12" customHeight="1">
      <c r="A20" s="17">
        <v>3</v>
      </c>
      <c r="B20" s="51" t="s">
        <v>86</v>
      </c>
      <c r="C20" s="67">
        <f t="shared" si="1"/>
        <v>0.030138888888888885</v>
      </c>
      <c r="D20" s="15">
        <f t="shared" si="2"/>
        <v>83</v>
      </c>
      <c r="E20" s="22">
        <v>3</v>
      </c>
      <c r="F20" s="17">
        <v>18</v>
      </c>
      <c r="G20" s="51" t="s">
        <v>194</v>
      </c>
      <c r="H20" s="78">
        <v>0.029618055555555554</v>
      </c>
      <c r="I20" s="5">
        <v>84</v>
      </c>
      <c r="J20" s="73">
        <f t="shared" si="0"/>
        <v>0.005196150097465886</v>
      </c>
      <c r="K20" s="81"/>
    </row>
    <row r="21" spans="1:11" ht="12" customHeight="1">
      <c r="A21" s="17">
        <v>4</v>
      </c>
      <c r="B21" s="51" t="s">
        <v>190</v>
      </c>
      <c r="C21" s="67">
        <f t="shared" si="1"/>
        <v>0.030208333333333334</v>
      </c>
      <c r="D21" s="15">
        <f t="shared" si="2"/>
        <v>82</v>
      </c>
      <c r="E21" s="22">
        <v>3</v>
      </c>
      <c r="F21" s="17">
        <v>19</v>
      </c>
      <c r="G21" s="51" t="s">
        <v>86</v>
      </c>
      <c r="H21" s="78">
        <v>0.030138888888888885</v>
      </c>
      <c r="I21" s="5">
        <v>83</v>
      </c>
      <c r="J21" s="73">
        <f t="shared" si="0"/>
        <v>0.005287524366471734</v>
      </c>
      <c r="K21" s="81"/>
    </row>
    <row r="22" spans="1:11" ht="12" customHeight="1">
      <c r="A22" s="20">
        <v>5</v>
      </c>
      <c r="B22" s="51" t="s">
        <v>237</v>
      </c>
      <c r="C22" s="67">
        <f t="shared" si="1"/>
        <v>0.03037037037037037</v>
      </c>
      <c r="D22" s="15">
        <f t="shared" si="2"/>
        <v>80</v>
      </c>
      <c r="E22" s="22">
        <v>3</v>
      </c>
      <c r="F22" s="17">
        <v>20</v>
      </c>
      <c r="G22" s="51" t="s">
        <v>190</v>
      </c>
      <c r="H22" s="78">
        <v>0.030208333333333334</v>
      </c>
      <c r="I22" s="5">
        <v>82</v>
      </c>
      <c r="J22" s="73">
        <f t="shared" si="0"/>
        <v>0.005299707602339181</v>
      </c>
      <c r="K22" s="81"/>
    </row>
    <row r="23" spans="1:11" ht="12" customHeight="1">
      <c r="A23" s="10">
        <v>6</v>
      </c>
      <c r="B23" s="60" t="s">
        <v>34</v>
      </c>
      <c r="C23" s="101">
        <f t="shared" si="1"/>
        <v>0.031261574074074074</v>
      </c>
      <c r="D23" s="102">
        <f t="shared" si="2"/>
        <v>79</v>
      </c>
      <c r="E23" s="23">
        <v>3</v>
      </c>
      <c r="F23" s="17">
        <v>21</v>
      </c>
      <c r="G23" s="51" t="s">
        <v>82</v>
      </c>
      <c r="H23" s="78">
        <v>0.030300925925925926</v>
      </c>
      <c r="I23" s="5">
        <v>81</v>
      </c>
      <c r="J23" s="73">
        <f t="shared" si="0"/>
        <v>0.005315951916829109</v>
      </c>
      <c r="K23" s="81"/>
    </row>
    <row r="24" spans="1:11" ht="12" customHeight="1">
      <c r="A24" s="26">
        <v>1</v>
      </c>
      <c r="B24" s="54" t="s">
        <v>193</v>
      </c>
      <c r="C24" s="66">
        <f t="shared" si="1"/>
        <v>0.03136574074074074</v>
      </c>
      <c r="D24" s="18">
        <f t="shared" si="2"/>
        <v>78</v>
      </c>
      <c r="E24" s="27">
        <v>3</v>
      </c>
      <c r="F24" s="17">
        <v>22</v>
      </c>
      <c r="G24" s="51" t="s">
        <v>237</v>
      </c>
      <c r="H24" s="78">
        <v>0.03037037037037037</v>
      </c>
      <c r="I24" s="5">
        <v>80</v>
      </c>
      <c r="J24" s="73">
        <f t="shared" si="0"/>
        <v>0.005328135152696556</v>
      </c>
      <c r="K24" s="81"/>
    </row>
    <row r="25" spans="1:11" ht="12" customHeight="1">
      <c r="A25" s="17">
        <v>2</v>
      </c>
      <c r="B25" s="51" t="s">
        <v>30</v>
      </c>
      <c r="C25" s="67">
        <f t="shared" si="1"/>
        <v>0.03163194444444444</v>
      </c>
      <c r="D25" s="15">
        <f t="shared" si="2"/>
        <v>77</v>
      </c>
      <c r="E25" s="22">
        <v>4</v>
      </c>
      <c r="F25" s="17">
        <v>23</v>
      </c>
      <c r="G25" s="59" t="s">
        <v>34</v>
      </c>
      <c r="H25" s="78">
        <v>0.031261574074074074</v>
      </c>
      <c r="I25" s="5">
        <v>79</v>
      </c>
      <c r="J25" s="73">
        <f t="shared" si="0"/>
        <v>0.005484486679662118</v>
      </c>
      <c r="K25" s="81"/>
    </row>
    <row r="26" spans="1:11" ht="12" customHeight="1">
      <c r="A26" s="17">
        <v>3</v>
      </c>
      <c r="B26" s="59" t="s">
        <v>71</v>
      </c>
      <c r="C26" s="67">
        <f t="shared" si="1"/>
        <v>0.03204861111111111</v>
      </c>
      <c r="D26" s="15">
        <f t="shared" si="2"/>
        <v>76</v>
      </c>
      <c r="E26" s="22">
        <v>4</v>
      </c>
      <c r="F26" s="17">
        <v>24</v>
      </c>
      <c r="G26" s="51" t="s">
        <v>193</v>
      </c>
      <c r="H26" s="78">
        <v>0.03136574074074074</v>
      </c>
      <c r="I26" s="5">
        <v>78</v>
      </c>
      <c r="J26" s="73">
        <f t="shared" si="0"/>
        <v>0.005502761533463288</v>
      </c>
      <c r="K26" s="81"/>
    </row>
    <row r="27" spans="1:11" ht="12" customHeight="1">
      <c r="A27" s="17">
        <v>4</v>
      </c>
      <c r="B27" s="51" t="s">
        <v>35</v>
      </c>
      <c r="C27" s="67">
        <f t="shared" si="1"/>
        <v>0.03214120370370371</v>
      </c>
      <c r="D27" s="15">
        <f t="shared" si="2"/>
        <v>75</v>
      </c>
      <c r="E27" s="22">
        <v>4</v>
      </c>
      <c r="F27" s="17">
        <v>25</v>
      </c>
      <c r="G27" s="51" t="s">
        <v>30</v>
      </c>
      <c r="H27" s="78">
        <v>0.03163194444444444</v>
      </c>
      <c r="I27" s="5">
        <v>77</v>
      </c>
      <c r="J27" s="73">
        <f t="shared" si="0"/>
        <v>0.005549463937621832</v>
      </c>
      <c r="K27" s="81"/>
    </row>
    <row r="28" spans="1:11" ht="12" customHeight="1">
      <c r="A28" s="17">
        <v>5</v>
      </c>
      <c r="B28" s="51" t="s">
        <v>68</v>
      </c>
      <c r="C28" s="67">
        <f t="shared" si="1"/>
        <v>0.03224537037037037</v>
      </c>
      <c r="D28" s="15">
        <f t="shared" si="2"/>
        <v>74</v>
      </c>
      <c r="E28" s="22">
        <v>4</v>
      </c>
      <c r="F28" s="17">
        <v>26</v>
      </c>
      <c r="G28" s="59" t="s">
        <v>71</v>
      </c>
      <c r="H28" s="78">
        <v>0.03204861111111111</v>
      </c>
      <c r="I28" s="5">
        <v>76</v>
      </c>
      <c r="J28" s="73">
        <f t="shared" si="0"/>
        <v>0.005622563352826511</v>
      </c>
      <c r="K28" s="81"/>
    </row>
    <row r="29" spans="1:11" ht="12" customHeight="1">
      <c r="A29" s="20">
        <v>6</v>
      </c>
      <c r="B29" s="51" t="s">
        <v>201</v>
      </c>
      <c r="C29" s="67">
        <f t="shared" si="1"/>
        <v>0.03228009259259259</v>
      </c>
      <c r="D29" s="15">
        <f t="shared" si="2"/>
        <v>73</v>
      </c>
      <c r="E29" s="22">
        <v>4</v>
      </c>
      <c r="F29" s="17">
        <v>27</v>
      </c>
      <c r="G29" s="3" t="s">
        <v>35</v>
      </c>
      <c r="H29" s="78">
        <v>0.03214120370370371</v>
      </c>
      <c r="I29" s="5">
        <v>75</v>
      </c>
      <c r="J29" s="73">
        <f t="shared" si="0"/>
        <v>0.00563880766731644</v>
      </c>
      <c r="K29" s="81"/>
    </row>
    <row r="30" spans="1:11" ht="12" customHeight="1">
      <c r="A30" s="20">
        <v>7</v>
      </c>
      <c r="B30" s="51" t="s">
        <v>226</v>
      </c>
      <c r="C30" s="67">
        <f t="shared" si="1"/>
        <v>0.03236111111111111</v>
      </c>
      <c r="D30" s="15">
        <f t="shared" si="2"/>
        <v>72</v>
      </c>
      <c r="E30" s="22">
        <v>4</v>
      </c>
      <c r="F30" s="17">
        <v>28</v>
      </c>
      <c r="G30" s="51" t="s">
        <v>68</v>
      </c>
      <c r="H30" s="78">
        <v>0.03224537037037037</v>
      </c>
      <c r="I30" s="5">
        <v>74</v>
      </c>
      <c r="J30" s="73">
        <f t="shared" si="0"/>
        <v>0.005657082521117608</v>
      </c>
      <c r="K30" s="81"/>
    </row>
    <row r="31" spans="1:11" ht="12" customHeight="1">
      <c r="A31" s="17">
        <v>8</v>
      </c>
      <c r="B31" s="51" t="s">
        <v>42</v>
      </c>
      <c r="C31" s="67">
        <f t="shared" si="1"/>
        <v>0.032719907407407406</v>
      </c>
      <c r="D31" s="15">
        <f t="shared" si="2"/>
        <v>70</v>
      </c>
      <c r="E31" s="22">
        <v>4</v>
      </c>
      <c r="F31" s="17">
        <v>29</v>
      </c>
      <c r="G31" s="51" t="s">
        <v>201</v>
      </c>
      <c r="H31" s="78">
        <v>0.03228009259259259</v>
      </c>
      <c r="I31" s="5">
        <v>73</v>
      </c>
      <c r="J31" s="73">
        <f t="shared" si="0"/>
        <v>0.005663174139051331</v>
      </c>
      <c r="K31" s="81"/>
    </row>
    <row r="32" spans="1:11" ht="12" customHeight="1">
      <c r="A32" s="17">
        <v>9</v>
      </c>
      <c r="B32" s="51" t="s">
        <v>217</v>
      </c>
      <c r="C32" s="67">
        <f t="shared" si="1"/>
        <v>0.034722222222222224</v>
      </c>
      <c r="D32" s="15">
        <f t="shared" si="2"/>
        <v>67</v>
      </c>
      <c r="E32" s="22">
        <v>4</v>
      </c>
      <c r="F32" s="17">
        <v>30</v>
      </c>
      <c r="G32" s="3" t="s">
        <v>226</v>
      </c>
      <c r="H32" s="78">
        <v>0.03236111111111111</v>
      </c>
      <c r="I32" s="5">
        <v>72</v>
      </c>
      <c r="J32" s="73">
        <f t="shared" si="0"/>
        <v>0.00567738791423002</v>
      </c>
      <c r="K32" s="81"/>
    </row>
    <row r="33" spans="1:11" ht="12" customHeight="1">
      <c r="A33" s="17">
        <v>10</v>
      </c>
      <c r="B33" s="51" t="s">
        <v>231</v>
      </c>
      <c r="C33" s="67">
        <f t="shared" si="1"/>
        <v>0.034942129629629635</v>
      </c>
      <c r="D33" s="15">
        <f t="shared" si="2"/>
        <v>66</v>
      </c>
      <c r="E33" s="22">
        <v>4</v>
      </c>
      <c r="F33" s="17">
        <v>31</v>
      </c>
      <c r="G33" s="3" t="s">
        <v>66</v>
      </c>
      <c r="H33" s="78">
        <v>0.032581018518518516</v>
      </c>
      <c r="I33" s="5">
        <v>71</v>
      </c>
      <c r="J33" s="73">
        <f t="shared" si="0"/>
        <v>0.005715968161143599</v>
      </c>
      <c r="K33" s="81"/>
    </row>
    <row r="34" spans="1:11" ht="12" customHeight="1">
      <c r="A34" s="10">
        <v>11</v>
      </c>
      <c r="B34" s="83" t="s">
        <v>8</v>
      </c>
      <c r="C34" s="101">
        <f t="shared" si="1"/>
        <v>0.035370370370370365</v>
      </c>
      <c r="D34" s="102">
        <f t="shared" si="2"/>
        <v>61</v>
      </c>
      <c r="E34" s="23">
        <v>4</v>
      </c>
      <c r="F34" s="17">
        <v>32</v>
      </c>
      <c r="G34" s="51" t="s">
        <v>42</v>
      </c>
      <c r="H34" s="78">
        <v>0.032719907407407406</v>
      </c>
      <c r="I34" s="5">
        <v>70</v>
      </c>
      <c r="J34" s="73">
        <f t="shared" si="0"/>
        <v>0.005740334632878492</v>
      </c>
      <c r="K34" s="81"/>
    </row>
    <row r="35" spans="1:11" ht="12" customHeight="1">
      <c r="A35" s="16">
        <v>1</v>
      </c>
      <c r="B35" s="54" t="s">
        <v>194</v>
      </c>
      <c r="C35" s="66">
        <f t="shared" si="1"/>
        <v>0.029618055555555554</v>
      </c>
      <c r="D35" s="18">
        <f t="shared" si="2"/>
        <v>84</v>
      </c>
      <c r="E35" s="27">
        <v>5</v>
      </c>
      <c r="F35" s="17">
        <v>33</v>
      </c>
      <c r="G35" s="51" t="s">
        <v>230</v>
      </c>
      <c r="H35" s="78">
        <v>0.03297453703703704</v>
      </c>
      <c r="I35" s="5" t="s">
        <v>81</v>
      </c>
      <c r="J35" s="73">
        <f aca="true" t="shared" si="3" ref="J35:J55">H35/J$1</f>
        <v>0.005785006497725796</v>
      </c>
      <c r="K35" s="3"/>
    </row>
    <row r="36" spans="1:11" ht="12" customHeight="1">
      <c r="A36" s="17">
        <v>2</v>
      </c>
      <c r="B36" s="51" t="s">
        <v>66</v>
      </c>
      <c r="C36" s="67">
        <f aca="true" t="shared" si="4" ref="C36:C53">VLOOKUP($B36,$G$2:$I$60,2,FALSE)</f>
        <v>0.032581018518518516</v>
      </c>
      <c r="D36" s="15">
        <f aca="true" t="shared" si="5" ref="D36:D53">VLOOKUP($B36,$G$2:$I$60,3,FALSE)</f>
        <v>71</v>
      </c>
      <c r="E36" s="22">
        <v>5</v>
      </c>
      <c r="F36" s="17">
        <v>34</v>
      </c>
      <c r="G36" s="59" t="s">
        <v>64</v>
      </c>
      <c r="H36" s="78">
        <v>0.033854166666666664</v>
      </c>
      <c r="I36" s="5">
        <v>69</v>
      </c>
      <c r="J36" s="73">
        <f t="shared" si="3"/>
        <v>0.005939327485380117</v>
      </c>
      <c r="K36" s="3"/>
    </row>
    <row r="37" spans="1:11" ht="12" customHeight="1">
      <c r="A37" s="17">
        <v>3</v>
      </c>
      <c r="B37" s="59" t="s">
        <v>64</v>
      </c>
      <c r="C37" s="67">
        <f t="shared" si="4"/>
        <v>0.033854166666666664</v>
      </c>
      <c r="D37" s="15">
        <f t="shared" si="5"/>
        <v>69</v>
      </c>
      <c r="E37" s="22">
        <v>5</v>
      </c>
      <c r="F37" s="17">
        <v>35</v>
      </c>
      <c r="G37" s="59" t="s">
        <v>10</v>
      </c>
      <c r="H37" s="78">
        <v>0.034479166666666665</v>
      </c>
      <c r="I37" s="5">
        <v>68</v>
      </c>
      <c r="J37" s="73">
        <f t="shared" si="3"/>
        <v>0.006048976608187134</v>
      </c>
      <c r="K37" s="3"/>
    </row>
    <row r="38" spans="1:11" ht="12" customHeight="1">
      <c r="A38" s="17">
        <v>4</v>
      </c>
      <c r="B38" s="59" t="s">
        <v>10</v>
      </c>
      <c r="C38" s="67">
        <f t="shared" si="4"/>
        <v>0.034479166666666665</v>
      </c>
      <c r="D38" s="15">
        <f t="shared" si="5"/>
        <v>68</v>
      </c>
      <c r="E38" s="22">
        <v>5</v>
      </c>
      <c r="F38" s="17">
        <v>36</v>
      </c>
      <c r="G38" s="51" t="s">
        <v>217</v>
      </c>
      <c r="H38" s="78">
        <v>0.034722222222222224</v>
      </c>
      <c r="I38" s="5">
        <v>67</v>
      </c>
      <c r="J38" s="73">
        <f t="shared" si="3"/>
        <v>0.0060916179337231965</v>
      </c>
      <c r="K38" s="3"/>
    </row>
    <row r="39" spans="1:11" ht="12" customHeight="1">
      <c r="A39" s="17">
        <v>5</v>
      </c>
      <c r="B39" s="59" t="s">
        <v>43</v>
      </c>
      <c r="C39" s="67">
        <f t="shared" si="4"/>
        <v>0.03498842592592593</v>
      </c>
      <c r="D39" s="15">
        <f t="shared" si="5"/>
        <v>65</v>
      </c>
      <c r="E39" s="22">
        <v>5</v>
      </c>
      <c r="F39" s="17">
        <v>37</v>
      </c>
      <c r="G39" s="3" t="s">
        <v>231</v>
      </c>
      <c r="H39" s="78">
        <v>0.034942129629629635</v>
      </c>
      <c r="I39" s="5">
        <v>66</v>
      </c>
      <c r="J39" s="73">
        <f t="shared" si="3"/>
        <v>0.006130198180636778</v>
      </c>
      <c r="K39" s="3"/>
    </row>
    <row r="40" spans="1:11" ht="12" customHeight="1">
      <c r="A40" s="17">
        <v>6</v>
      </c>
      <c r="B40" s="51" t="s">
        <v>33</v>
      </c>
      <c r="C40" s="67">
        <f t="shared" si="4"/>
        <v>0.035208333333333335</v>
      </c>
      <c r="D40" s="15">
        <f t="shared" si="5"/>
        <v>64</v>
      </c>
      <c r="E40" s="22">
        <v>5</v>
      </c>
      <c r="F40" s="17">
        <v>38</v>
      </c>
      <c r="G40" s="59" t="s">
        <v>43</v>
      </c>
      <c r="H40" s="78">
        <v>0.03498842592592593</v>
      </c>
      <c r="I40" s="5">
        <v>65</v>
      </c>
      <c r="J40" s="73">
        <f t="shared" si="3"/>
        <v>0.006138320337881742</v>
      </c>
      <c r="K40" s="3"/>
    </row>
    <row r="41" spans="1:11" ht="12" customHeight="1">
      <c r="A41" s="17">
        <v>7</v>
      </c>
      <c r="B41" s="59" t="s">
        <v>219</v>
      </c>
      <c r="C41" s="67">
        <f t="shared" si="4"/>
        <v>0.035694444444444445</v>
      </c>
      <c r="D41" s="15">
        <f t="shared" si="5"/>
        <v>63</v>
      </c>
      <c r="E41" s="22">
        <v>5</v>
      </c>
      <c r="F41" s="17">
        <v>39</v>
      </c>
      <c r="G41" s="51" t="s">
        <v>33</v>
      </c>
      <c r="H41" s="78">
        <v>0.035208333333333335</v>
      </c>
      <c r="I41" s="5">
        <v>64</v>
      </c>
      <c r="J41" s="73">
        <f t="shared" si="3"/>
        <v>0.0061769005847953215</v>
      </c>
      <c r="K41" s="3"/>
    </row>
    <row r="42" spans="1:11" ht="12" customHeight="1">
      <c r="A42" s="17">
        <v>8</v>
      </c>
      <c r="B42" s="51" t="s">
        <v>65</v>
      </c>
      <c r="C42" s="67">
        <f t="shared" si="4"/>
        <v>0.038113425925925926</v>
      </c>
      <c r="D42" s="15">
        <f t="shared" si="5"/>
        <v>59</v>
      </c>
      <c r="E42" s="22">
        <v>5</v>
      </c>
      <c r="F42" s="17">
        <v>40</v>
      </c>
      <c r="G42" s="59" t="s">
        <v>219</v>
      </c>
      <c r="H42" s="78">
        <v>0.035694444444444445</v>
      </c>
      <c r="I42" s="5">
        <v>63</v>
      </c>
      <c r="J42" s="73">
        <f t="shared" si="3"/>
        <v>0.006262183235867446</v>
      </c>
      <c r="K42" s="3"/>
    </row>
    <row r="43" spans="1:11" ht="12" customHeight="1">
      <c r="A43" s="17">
        <v>9</v>
      </c>
      <c r="B43" s="51" t="s">
        <v>195</v>
      </c>
      <c r="C43" s="67">
        <f t="shared" si="4"/>
        <v>0.04107638888888889</v>
      </c>
      <c r="D43" s="15">
        <f t="shared" si="5"/>
        <v>55</v>
      </c>
      <c r="E43" s="22">
        <v>5</v>
      </c>
      <c r="F43" s="17">
        <v>41</v>
      </c>
      <c r="G43" s="59" t="s">
        <v>87</v>
      </c>
      <c r="H43" s="78">
        <v>0.03657407407407407</v>
      </c>
      <c r="I43" s="5">
        <v>62</v>
      </c>
      <c r="J43" s="73">
        <f t="shared" si="3"/>
        <v>0.006416504223521767</v>
      </c>
      <c r="K43" s="3"/>
    </row>
    <row r="44" spans="1:11" ht="12" customHeight="1">
      <c r="A44" s="10">
        <v>10</v>
      </c>
      <c r="B44" s="83" t="s">
        <v>36</v>
      </c>
      <c r="C44" s="101">
        <f t="shared" si="4"/>
        <v>0.04925925925925926</v>
      </c>
      <c r="D44" s="102">
        <f t="shared" si="5"/>
        <v>51</v>
      </c>
      <c r="E44" s="23">
        <v>5</v>
      </c>
      <c r="F44" s="17">
        <v>42</v>
      </c>
      <c r="G44" s="51" t="s">
        <v>8</v>
      </c>
      <c r="H44" s="78">
        <v>0.035370370370370365</v>
      </c>
      <c r="I44" s="5">
        <v>61</v>
      </c>
      <c r="J44" s="73">
        <f t="shared" si="3"/>
        <v>0.006205328135152695</v>
      </c>
      <c r="K44" s="3"/>
    </row>
    <row r="45" spans="1:11" ht="12" customHeight="1">
      <c r="A45" s="16">
        <v>1</v>
      </c>
      <c r="B45" s="56" t="s">
        <v>87</v>
      </c>
      <c r="C45" s="66">
        <f t="shared" si="4"/>
        <v>0.03657407407407407</v>
      </c>
      <c r="D45" s="18">
        <f t="shared" si="5"/>
        <v>62</v>
      </c>
      <c r="E45" s="27">
        <v>6</v>
      </c>
      <c r="F45" s="17">
        <v>43</v>
      </c>
      <c r="G45" s="59" t="s">
        <v>204</v>
      </c>
      <c r="H45" s="78">
        <v>0.036875</v>
      </c>
      <c r="I45" s="5">
        <v>60</v>
      </c>
      <c r="J45" s="73">
        <f t="shared" si="3"/>
        <v>0.006469298245614034</v>
      </c>
      <c r="K45" s="3"/>
    </row>
    <row r="46" spans="1:11" ht="12" customHeight="1">
      <c r="A46" s="17">
        <v>2</v>
      </c>
      <c r="B46" s="59" t="s">
        <v>204</v>
      </c>
      <c r="C46" s="67">
        <f t="shared" si="4"/>
        <v>0.036875</v>
      </c>
      <c r="D46" s="15">
        <f t="shared" si="5"/>
        <v>60</v>
      </c>
      <c r="E46" s="22">
        <v>6</v>
      </c>
      <c r="F46" s="17">
        <v>44</v>
      </c>
      <c r="G46" s="51" t="s">
        <v>65</v>
      </c>
      <c r="H46" s="78">
        <v>0.038113425925925926</v>
      </c>
      <c r="I46" s="5">
        <v>59</v>
      </c>
      <c r="J46" s="73">
        <f t="shared" si="3"/>
        <v>0.0066865659519168286</v>
      </c>
      <c r="K46" s="3"/>
    </row>
    <row r="47" spans="1:11" ht="12" customHeight="1">
      <c r="A47" s="17">
        <v>3</v>
      </c>
      <c r="B47" s="51" t="s">
        <v>206</v>
      </c>
      <c r="C47" s="67">
        <f t="shared" si="4"/>
        <v>0.040601851851851854</v>
      </c>
      <c r="D47" s="15">
        <f t="shared" si="5"/>
        <v>56</v>
      </c>
      <c r="E47" s="22">
        <v>6</v>
      </c>
      <c r="F47" s="17">
        <v>45</v>
      </c>
      <c r="G47" s="3" t="s">
        <v>31</v>
      </c>
      <c r="H47" s="78">
        <v>0.03971064814814815</v>
      </c>
      <c r="I47" s="5">
        <v>58</v>
      </c>
      <c r="J47" s="73">
        <f t="shared" si="3"/>
        <v>0.006966780376868096</v>
      </c>
      <c r="K47" s="3"/>
    </row>
    <row r="48" spans="1:11" ht="12" customHeight="1">
      <c r="A48" s="10">
        <v>4</v>
      </c>
      <c r="B48" s="83" t="s">
        <v>232</v>
      </c>
      <c r="C48" s="101">
        <f t="shared" si="4"/>
        <v>0.04925925925925926</v>
      </c>
      <c r="D48" s="102">
        <f t="shared" si="5"/>
        <v>50</v>
      </c>
      <c r="E48" s="23">
        <v>6</v>
      </c>
      <c r="F48" s="17">
        <v>46</v>
      </c>
      <c r="G48" s="51" t="s">
        <v>29</v>
      </c>
      <c r="H48" s="78">
        <v>0.040324074074074075</v>
      </c>
      <c r="I48" s="5">
        <v>57</v>
      </c>
      <c r="J48" s="73">
        <f t="shared" si="3"/>
        <v>0.007074398960363873</v>
      </c>
      <c r="K48" s="3"/>
    </row>
    <row r="49" spans="1:11" ht="12" customHeight="1">
      <c r="A49" s="16">
        <v>1</v>
      </c>
      <c r="B49" s="54" t="s">
        <v>31</v>
      </c>
      <c r="C49" s="66">
        <f t="shared" si="4"/>
        <v>0.03971064814814815</v>
      </c>
      <c r="D49" s="18">
        <f t="shared" si="5"/>
        <v>58</v>
      </c>
      <c r="E49" s="27">
        <v>7</v>
      </c>
      <c r="F49" s="17">
        <v>47</v>
      </c>
      <c r="G49" s="51" t="s">
        <v>206</v>
      </c>
      <c r="H49" s="78">
        <v>0.040601851851851854</v>
      </c>
      <c r="I49" s="5">
        <v>56</v>
      </c>
      <c r="J49" s="73">
        <f t="shared" si="3"/>
        <v>0.0071231319038336585</v>
      </c>
      <c r="K49" s="3"/>
    </row>
    <row r="50" spans="1:11" ht="12" customHeight="1">
      <c r="A50" s="17">
        <v>2</v>
      </c>
      <c r="B50" s="51" t="s">
        <v>29</v>
      </c>
      <c r="C50" s="67">
        <f t="shared" si="4"/>
        <v>0.040324074074074075</v>
      </c>
      <c r="D50" s="15">
        <f t="shared" si="5"/>
        <v>57</v>
      </c>
      <c r="E50" s="22">
        <v>7</v>
      </c>
      <c r="F50" s="17">
        <v>48</v>
      </c>
      <c r="G50" s="51" t="s">
        <v>195</v>
      </c>
      <c r="H50" s="78">
        <v>0.04107638888888889</v>
      </c>
      <c r="I50" s="5">
        <v>55</v>
      </c>
      <c r="J50" s="73">
        <f t="shared" si="3"/>
        <v>0.007206384015594542</v>
      </c>
      <c r="K50" s="3"/>
    </row>
    <row r="51" spans="1:11" ht="12" customHeight="1">
      <c r="A51" s="17">
        <v>3</v>
      </c>
      <c r="B51" s="51" t="s">
        <v>18</v>
      </c>
      <c r="C51" s="67">
        <f t="shared" si="4"/>
        <v>0.041215277777777774</v>
      </c>
      <c r="D51" s="15">
        <f t="shared" si="5"/>
        <v>54</v>
      </c>
      <c r="E51" s="22">
        <v>7</v>
      </c>
      <c r="F51" s="17">
        <v>49</v>
      </c>
      <c r="G51" s="51" t="s">
        <v>18</v>
      </c>
      <c r="H51" s="78">
        <v>0.041215277777777774</v>
      </c>
      <c r="I51" s="5">
        <v>54</v>
      </c>
      <c r="J51" s="73">
        <f t="shared" si="3"/>
        <v>0.007230750487329434</v>
      </c>
      <c r="K51" s="3"/>
    </row>
    <row r="52" spans="1:11" ht="12" customHeight="1">
      <c r="A52" s="17">
        <v>4</v>
      </c>
      <c r="B52" s="51" t="s">
        <v>83</v>
      </c>
      <c r="C52" s="67">
        <f t="shared" si="4"/>
        <v>0.04126157407407407</v>
      </c>
      <c r="D52" s="15">
        <f t="shared" si="5"/>
        <v>53</v>
      </c>
      <c r="E52" s="22">
        <v>7</v>
      </c>
      <c r="F52" s="17">
        <v>50</v>
      </c>
      <c r="G52" s="51" t="s">
        <v>83</v>
      </c>
      <c r="H52" s="78">
        <v>0.04126157407407407</v>
      </c>
      <c r="I52" s="5">
        <v>53</v>
      </c>
      <c r="J52" s="73">
        <f t="shared" si="3"/>
        <v>0.007238872644574398</v>
      </c>
      <c r="K52" s="3"/>
    </row>
    <row r="53" spans="1:11" ht="12" customHeight="1">
      <c r="A53" s="10">
        <v>5</v>
      </c>
      <c r="B53" s="83" t="s">
        <v>67</v>
      </c>
      <c r="C53" s="101">
        <f t="shared" si="4"/>
        <v>0.049108796296296296</v>
      </c>
      <c r="D53" s="102">
        <f t="shared" si="5"/>
        <v>52</v>
      </c>
      <c r="E53" s="23">
        <v>7</v>
      </c>
      <c r="F53" s="17">
        <v>51</v>
      </c>
      <c r="G53" s="51" t="s">
        <v>67</v>
      </c>
      <c r="H53" s="78">
        <v>0.049108796296296296</v>
      </c>
      <c r="I53" s="5">
        <v>52</v>
      </c>
      <c r="J53" s="73">
        <f t="shared" si="3"/>
        <v>0.00861557829759584</v>
      </c>
      <c r="K53" s="3"/>
    </row>
    <row r="54" spans="6:11" ht="12" customHeight="1">
      <c r="F54" s="17">
        <v>52</v>
      </c>
      <c r="G54" s="51" t="s">
        <v>36</v>
      </c>
      <c r="H54" s="78">
        <v>0.04925925925925926</v>
      </c>
      <c r="I54" s="5">
        <v>51</v>
      </c>
      <c r="J54" s="73">
        <f t="shared" si="3"/>
        <v>0.008641975308641974</v>
      </c>
      <c r="K54" s="3"/>
    </row>
    <row r="55" spans="6:11" ht="12" customHeight="1">
      <c r="F55" s="10">
        <v>53</v>
      </c>
      <c r="G55" s="83" t="s">
        <v>232</v>
      </c>
      <c r="H55" s="134">
        <v>0.04925925925925926</v>
      </c>
      <c r="I55" s="5">
        <v>50</v>
      </c>
      <c r="J55" s="73">
        <f t="shared" si="3"/>
        <v>0.008641975308641974</v>
      </c>
      <c r="K55" s="3"/>
    </row>
    <row r="56" spans="7:11" ht="12" customHeight="1">
      <c r="G56" s="82"/>
      <c r="H56" s="148"/>
      <c r="I56" s="80"/>
      <c r="J56" s="98"/>
      <c r="K56" s="3"/>
    </row>
    <row r="57" spans="8:11" ht="12" customHeight="1">
      <c r="H57" s="149"/>
      <c r="K57" s="3"/>
    </row>
    <row r="58" spans="8:11" ht="12" customHeight="1">
      <c r="H58" s="149"/>
      <c r="K58" s="3"/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M52"/>
  <sheetViews>
    <sheetView showGridLines="0" workbookViewId="0" topLeftCell="A1">
      <selection activeCell="G26" sqref="G26"/>
    </sheetView>
  </sheetViews>
  <sheetFormatPr defaultColWidth="9.140625" defaultRowHeight="12.75"/>
  <cols>
    <col min="1" max="1" width="4.421875" style="5" customWidth="1"/>
    <col min="2" max="2" width="21.00390625" style="3" bestFit="1" customWidth="1"/>
    <col min="3" max="3" width="6.8515625" style="43" bestFit="1" customWidth="1"/>
    <col min="4" max="4" width="6.140625" style="5" bestFit="1" customWidth="1"/>
    <col min="5" max="5" width="2.8515625" style="45" customWidth="1"/>
    <col min="6" max="6" width="4.140625" style="5" bestFit="1" customWidth="1"/>
    <col min="7" max="7" width="20.28125" style="3" bestFit="1" customWidth="1"/>
    <col min="8" max="8" width="7.8515625" style="40" bestFit="1" customWidth="1"/>
    <col min="9" max="9" width="6.140625" style="5" bestFit="1" customWidth="1"/>
    <col min="10" max="10" width="6.140625" style="75" bestFit="1" customWidth="1"/>
    <col min="11" max="11" width="12.57421875" style="41" customWidth="1"/>
    <col min="12" max="12" width="19.7109375" style="3" customWidth="1"/>
    <col min="13" max="13" width="8.57421875" style="3" customWidth="1"/>
    <col min="14" max="14" width="2.00390625" style="3" bestFit="1" customWidth="1"/>
    <col min="15" max="16384" width="13.57421875" style="3" customWidth="1"/>
  </cols>
  <sheetData>
    <row r="1" spans="1:11" s="35" customFormat="1" ht="25.5" customHeight="1">
      <c r="A1" s="63" t="s">
        <v>234</v>
      </c>
      <c r="B1" s="64"/>
      <c r="C1" s="64"/>
      <c r="D1" s="64"/>
      <c r="I1" s="64"/>
      <c r="J1" s="65">
        <v>3.1</v>
      </c>
      <c r="K1" s="64" t="s">
        <v>74</v>
      </c>
    </row>
    <row r="2" spans="1:11" s="5" customFormat="1" ht="12">
      <c r="A2" s="38" t="s">
        <v>5</v>
      </c>
      <c r="B2" s="24" t="s">
        <v>7</v>
      </c>
      <c r="C2" s="13" t="s">
        <v>0</v>
      </c>
      <c r="D2" s="12" t="s">
        <v>1</v>
      </c>
      <c r="E2" s="14"/>
      <c r="F2" s="12" t="s">
        <v>5</v>
      </c>
      <c r="G2" s="7" t="s">
        <v>6</v>
      </c>
      <c r="H2" s="13" t="s">
        <v>0</v>
      </c>
      <c r="I2" s="12" t="s">
        <v>1</v>
      </c>
      <c r="J2" s="12" t="s">
        <v>73</v>
      </c>
      <c r="K2" s="62" t="s">
        <v>46</v>
      </c>
    </row>
    <row r="3" spans="1:13" ht="12" customHeight="1">
      <c r="A3" s="26">
        <v>1</v>
      </c>
      <c r="B3" t="s">
        <v>40</v>
      </c>
      <c r="C3" s="66">
        <f aca="true" t="shared" si="0" ref="C3:C49">VLOOKUP($B3,$G$2:$I$56,2,FALSE)</f>
        <v>0.012465277777777777</v>
      </c>
      <c r="D3" s="18">
        <f aca="true" t="shared" si="1" ref="D3:D49">VLOOKUP($B3,$G$2:$I$56,3,FALSE)</f>
        <v>100</v>
      </c>
      <c r="E3" s="25">
        <v>1</v>
      </c>
      <c r="F3" s="16">
        <v>1</v>
      </c>
      <c r="G3" t="s">
        <v>40</v>
      </c>
      <c r="H3" s="154">
        <v>0.012465277777777777</v>
      </c>
      <c r="I3" s="31">
        <v>100</v>
      </c>
      <c r="J3" s="73">
        <f aca="true" t="shared" si="2" ref="J3:J49">H3/J$1</f>
        <v>0.00402105734767025</v>
      </c>
      <c r="K3" s="71" t="s">
        <v>30</v>
      </c>
      <c r="L3"/>
      <c r="M3" s="152"/>
    </row>
    <row r="4" spans="1:13" ht="12" customHeight="1">
      <c r="A4" s="20">
        <v>2</v>
      </c>
      <c r="B4" t="s">
        <v>89</v>
      </c>
      <c r="C4" s="67">
        <f t="shared" si="0"/>
        <v>0.01275462962962963</v>
      </c>
      <c r="D4" s="15">
        <f t="shared" si="1"/>
        <v>99</v>
      </c>
      <c r="E4" s="21">
        <v>1</v>
      </c>
      <c r="F4" s="17">
        <v>2</v>
      </c>
      <c r="G4" t="s">
        <v>89</v>
      </c>
      <c r="H4" s="155">
        <v>0.01275462962962963</v>
      </c>
      <c r="I4" s="19">
        <v>99</v>
      </c>
      <c r="J4" s="73">
        <f t="shared" si="2"/>
        <v>0.004114396654719236</v>
      </c>
      <c r="K4" s="71" t="s">
        <v>189</v>
      </c>
      <c r="L4"/>
      <c r="M4" s="152"/>
    </row>
    <row r="5" spans="1:13" ht="12" customHeight="1">
      <c r="A5" s="20">
        <v>3</v>
      </c>
      <c r="B5" t="s">
        <v>97</v>
      </c>
      <c r="C5" s="67">
        <f t="shared" si="0"/>
        <v>0.012766203703703703</v>
      </c>
      <c r="D5" s="15">
        <f t="shared" si="1"/>
        <v>98</v>
      </c>
      <c r="E5" s="21">
        <v>1</v>
      </c>
      <c r="F5" s="17">
        <v>3</v>
      </c>
      <c r="G5" t="s">
        <v>97</v>
      </c>
      <c r="H5" s="155">
        <v>0.012766203703703703</v>
      </c>
      <c r="I5" s="19">
        <v>98</v>
      </c>
      <c r="J5" s="73">
        <f t="shared" si="2"/>
        <v>0.004118130227001194</v>
      </c>
      <c r="K5" s="61"/>
      <c r="L5"/>
      <c r="M5" s="152"/>
    </row>
    <row r="6" spans="1:13" ht="12" customHeight="1">
      <c r="A6" s="20">
        <v>4</v>
      </c>
      <c r="B6" t="s">
        <v>235</v>
      </c>
      <c r="C6" s="67">
        <f t="shared" si="0"/>
        <v>0.013055555555555556</v>
      </c>
      <c r="D6" s="15">
        <f t="shared" si="1"/>
        <v>97</v>
      </c>
      <c r="E6" s="21">
        <v>1</v>
      </c>
      <c r="F6" s="17">
        <v>4</v>
      </c>
      <c r="G6" t="s">
        <v>235</v>
      </c>
      <c r="H6" s="155">
        <v>0.013055555555555556</v>
      </c>
      <c r="I6" s="19">
        <v>97</v>
      </c>
      <c r="J6" s="73">
        <f t="shared" si="2"/>
        <v>0.00421146953405018</v>
      </c>
      <c r="K6" s="72"/>
      <c r="L6"/>
      <c r="M6" s="152"/>
    </row>
    <row r="7" spans="1:13" ht="12" customHeight="1">
      <c r="A7" s="20">
        <v>5</v>
      </c>
      <c r="B7" t="s">
        <v>45</v>
      </c>
      <c r="C7" s="67">
        <f t="shared" si="0"/>
        <v>0.013368055555555557</v>
      </c>
      <c r="D7" s="15">
        <f t="shared" si="1"/>
        <v>95</v>
      </c>
      <c r="E7" s="21">
        <v>1</v>
      </c>
      <c r="F7" s="17">
        <v>5</v>
      </c>
      <c r="G7" t="s">
        <v>60</v>
      </c>
      <c r="H7" s="155">
        <v>0.01329861111111111</v>
      </c>
      <c r="I7" s="19">
        <v>96</v>
      </c>
      <c r="J7" s="73">
        <f t="shared" si="2"/>
        <v>0.004289874551971325</v>
      </c>
      <c r="K7" s="72"/>
      <c r="L7"/>
      <c r="M7" s="152"/>
    </row>
    <row r="8" spans="1:13" ht="12" customHeight="1">
      <c r="A8" s="20">
        <v>6</v>
      </c>
      <c r="B8" t="s">
        <v>224</v>
      </c>
      <c r="C8" s="67">
        <f t="shared" si="0"/>
        <v>0.013402777777777777</v>
      </c>
      <c r="D8" s="15">
        <f t="shared" si="1"/>
        <v>94</v>
      </c>
      <c r="E8" s="21">
        <v>1</v>
      </c>
      <c r="F8" s="17">
        <v>6</v>
      </c>
      <c r="G8" t="s">
        <v>45</v>
      </c>
      <c r="H8" s="155">
        <v>0.013368055555555557</v>
      </c>
      <c r="I8" s="19">
        <v>95</v>
      </c>
      <c r="J8" s="73">
        <f t="shared" si="2"/>
        <v>0.004312275985663082</v>
      </c>
      <c r="K8" s="72"/>
      <c r="L8"/>
      <c r="M8" s="152"/>
    </row>
    <row r="9" spans="1:13" ht="12" customHeight="1">
      <c r="A9" s="17">
        <v>7</v>
      </c>
      <c r="B9" t="s">
        <v>32</v>
      </c>
      <c r="C9" s="67">
        <f t="shared" si="0"/>
        <v>0.013518518518518518</v>
      </c>
      <c r="D9" s="15">
        <f t="shared" si="1"/>
        <v>93</v>
      </c>
      <c r="E9" s="21">
        <v>1</v>
      </c>
      <c r="F9" s="17">
        <v>7</v>
      </c>
      <c r="G9" t="s">
        <v>224</v>
      </c>
      <c r="H9" s="155">
        <v>0.013402777777777777</v>
      </c>
      <c r="I9" s="19">
        <v>94</v>
      </c>
      <c r="J9" s="73">
        <f t="shared" si="2"/>
        <v>0.0043234767025089604</v>
      </c>
      <c r="K9" s="72"/>
      <c r="L9"/>
      <c r="M9" s="152"/>
    </row>
    <row r="10" spans="1:13" ht="12" customHeight="1">
      <c r="A10" s="17">
        <v>8</v>
      </c>
      <c r="B10" t="s">
        <v>26</v>
      </c>
      <c r="C10" s="68">
        <f t="shared" si="0"/>
        <v>0.01355324074074074</v>
      </c>
      <c r="D10" s="17">
        <f t="shared" si="1"/>
        <v>92</v>
      </c>
      <c r="E10" s="21">
        <v>1</v>
      </c>
      <c r="F10" s="17">
        <v>8</v>
      </c>
      <c r="G10" t="s">
        <v>32</v>
      </c>
      <c r="H10" s="155">
        <v>0.013518518518518518</v>
      </c>
      <c r="I10" s="19">
        <v>93</v>
      </c>
      <c r="J10" s="73">
        <f t="shared" si="2"/>
        <v>0.004360812425328554</v>
      </c>
      <c r="K10" s="72"/>
      <c r="L10"/>
      <c r="M10" s="152"/>
    </row>
    <row r="11" spans="1:13" ht="12" customHeight="1">
      <c r="A11" s="16">
        <v>1</v>
      </c>
      <c r="B11" s="48" t="s">
        <v>60</v>
      </c>
      <c r="C11" s="70">
        <f t="shared" si="0"/>
        <v>0.01329861111111111</v>
      </c>
      <c r="D11" s="16">
        <f t="shared" si="1"/>
        <v>96</v>
      </c>
      <c r="E11" s="25">
        <v>2</v>
      </c>
      <c r="F11" s="17">
        <v>9</v>
      </c>
      <c r="G11" t="s">
        <v>26</v>
      </c>
      <c r="H11" s="155">
        <v>0.01355324074074074</v>
      </c>
      <c r="I11" s="19">
        <v>92</v>
      </c>
      <c r="J11" s="73">
        <f t="shared" si="2"/>
        <v>0.004372013142174432</v>
      </c>
      <c r="K11" s="72"/>
      <c r="L11"/>
      <c r="M11" s="152"/>
    </row>
    <row r="12" spans="1:13" ht="12" customHeight="1">
      <c r="A12" s="17">
        <v>2</v>
      </c>
      <c r="B12" s="49" t="s">
        <v>189</v>
      </c>
      <c r="C12" s="68">
        <f t="shared" si="0"/>
        <v>0.013761574074074074</v>
      </c>
      <c r="D12" s="17">
        <f t="shared" si="1"/>
        <v>91</v>
      </c>
      <c r="E12" s="21">
        <v>2</v>
      </c>
      <c r="F12" s="17">
        <v>10</v>
      </c>
      <c r="G12" t="s">
        <v>189</v>
      </c>
      <c r="H12" s="155">
        <v>0.013761574074074074</v>
      </c>
      <c r="I12" s="19">
        <v>91</v>
      </c>
      <c r="J12" s="73">
        <f t="shared" si="2"/>
        <v>0.004439217443249701</v>
      </c>
      <c r="K12" s="72"/>
      <c r="L12"/>
      <c r="M12" s="152"/>
    </row>
    <row r="13" spans="1:13" ht="12" customHeight="1">
      <c r="A13" s="17">
        <v>3</v>
      </c>
      <c r="B13" s="49" t="s">
        <v>61</v>
      </c>
      <c r="C13" s="68">
        <f t="shared" si="0"/>
        <v>0.01383101851851852</v>
      </c>
      <c r="D13" s="17">
        <f t="shared" si="1"/>
        <v>90</v>
      </c>
      <c r="E13" s="21">
        <v>2</v>
      </c>
      <c r="F13" s="17">
        <v>11</v>
      </c>
      <c r="G13" t="s">
        <v>61</v>
      </c>
      <c r="H13" s="155">
        <v>0.01383101851851852</v>
      </c>
      <c r="I13" s="19">
        <v>90</v>
      </c>
      <c r="J13" s="73">
        <f t="shared" si="2"/>
        <v>0.004461618876941458</v>
      </c>
      <c r="K13" s="72"/>
      <c r="L13"/>
      <c r="M13" s="152"/>
    </row>
    <row r="14" spans="1:13" ht="12" customHeight="1">
      <c r="A14" s="17">
        <v>4</v>
      </c>
      <c r="B14" s="49" t="s">
        <v>80</v>
      </c>
      <c r="C14" s="68">
        <f t="shared" si="0"/>
        <v>0.014224537037037037</v>
      </c>
      <c r="D14" s="17">
        <f t="shared" si="1"/>
        <v>89</v>
      </c>
      <c r="E14" s="21">
        <v>2</v>
      </c>
      <c r="F14" s="17">
        <v>12</v>
      </c>
      <c r="G14" t="s">
        <v>80</v>
      </c>
      <c r="H14" s="155">
        <v>0.014224537037037037</v>
      </c>
      <c r="I14" s="19">
        <v>89</v>
      </c>
      <c r="J14" s="73">
        <f t="shared" si="2"/>
        <v>0.0045885603345280765</v>
      </c>
      <c r="K14" s="72"/>
      <c r="L14"/>
      <c r="M14" s="152"/>
    </row>
    <row r="15" spans="1:13" ht="12" customHeight="1">
      <c r="A15" s="17">
        <v>5</v>
      </c>
      <c r="B15" s="49" t="s">
        <v>24</v>
      </c>
      <c r="C15" s="68">
        <f t="shared" si="0"/>
        <v>0.014270833333333335</v>
      </c>
      <c r="D15" s="17">
        <f t="shared" si="1"/>
        <v>88</v>
      </c>
      <c r="E15" s="21">
        <v>2</v>
      </c>
      <c r="F15" s="17">
        <v>13</v>
      </c>
      <c r="G15" t="s">
        <v>24</v>
      </c>
      <c r="H15" s="155">
        <v>0.014270833333333335</v>
      </c>
      <c r="I15" s="19">
        <v>88</v>
      </c>
      <c r="J15" s="73">
        <f t="shared" si="2"/>
        <v>0.004603494623655915</v>
      </c>
      <c r="K15" s="72"/>
      <c r="L15"/>
      <c r="M15" s="152"/>
    </row>
    <row r="16" spans="1:13" ht="12" customHeight="1">
      <c r="A16" s="17">
        <v>6</v>
      </c>
      <c r="B16" s="49" t="s">
        <v>15</v>
      </c>
      <c r="C16" s="68">
        <f t="shared" si="0"/>
        <v>0.014293981481481482</v>
      </c>
      <c r="D16" s="17">
        <f t="shared" si="1"/>
        <v>87</v>
      </c>
      <c r="E16" s="21">
        <v>2</v>
      </c>
      <c r="F16" s="17">
        <v>14</v>
      </c>
      <c r="G16" t="s">
        <v>15</v>
      </c>
      <c r="H16" s="155">
        <v>0.014293981481481482</v>
      </c>
      <c r="I16" s="19">
        <v>87</v>
      </c>
      <c r="J16" s="73">
        <f t="shared" si="2"/>
        <v>0.004610961768219833</v>
      </c>
      <c r="K16" s="72"/>
      <c r="L16"/>
      <c r="M16" s="152"/>
    </row>
    <row r="17" spans="1:13" ht="12" customHeight="1">
      <c r="A17" s="10">
        <v>7</v>
      </c>
      <c r="B17" s="50" t="s">
        <v>41</v>
      </c>
      <c r="C17" s="69">
        <f t="shared" si="0"/>
        <v>0.014421296296296295</v>
      </c>
      <c r="D17" s="10">
        <f t="shared" si="1"/>
        <v>86</v>
      </c>
      <c r="E17" s="52">
        <v>2</v>
      </c>
      <c r="F17" s="17">
        <v>15</v>
      </c>
      <c r="G17" t="s">
        <v>41</v>
      </c>
      <c r="H17" s="155">
        <v>0.014421296296296295</v>
      </c>
      <c r="I17" s="19">
        <v>86</v>
      </c>
      <c r="J17" s="73">
        <f t="shared" si="2"/>
        <v>0.0046520310633213855</v>
      </c>
      <c r="K17" s="72"/>
      <c r="L17"/>
      <c r="M17" s="152"/>
    </row>
    <row r="18" spans="1:13" ht="12" customHeight="1">
      <c r="A18" s="16">
        <v>1</v>
      </c>
      <c r="B18" s="48" t="s">
        <v>86</v>
      </c>
      <c r="C18" s="70">
        <f t="shared" si="0"/>
        <v>0.014791666666666668</v>
      </c>
      <c r="D18" s="16">
        <f t="shared" si="1"/>
        <v>85</v>
      </c>
      <c r="E18" s="25">
        <v>4</v>
      </c>
      <c r="F18" s="17">
        <v>16</v>
      </c>
      <c r="G18" t="s">
        <v>86</v>
      </c>
      <c r="H18" s="155">
        <v>0.014791666666666668</v>
      </c>
      <c r="I18" s="19">
        <v>85</v>
      </c>
      <c r="J18" s="73">
        <f t="shared" si="2"/>
        <v>0.004771505376344087</v>
      </c>
      <c r="K18" s="72"/>
      <c r="L18"/>
      <c r="M18" s="152"/>
    </row>
    <row r="19" spans="1:13" ht="12" customHeight="1">
      <c r="A19" s="17">
        <v>2</v>
      </c>
      <c r="B19" s="49" t="s">
        <v>21</v>
      </c>
      <c r="C19" s="68">
        <f t="shared" si="0"/>
        <v>0.015057870370370369</v>
      </c>
      <c r="D19" s="17">
        <f t="shared" si="1"/>
        <v>84</v>
      </c>
      <c r="E19" s="22">
        <v>3</v>
      </c>
      <c r="F19" s="17">
        <v>17</v>
      </c>
      <c r="G19" t="s">
        <v>21</v>
      </c>
      <c r="H19" s="155">
        <v>0.015057870370370369</v>
      </c>
      <c r="I19" s="19">
        <v>84</v>
      </c>
      <c r="J19" s="73">
        <f t="shared" si="2"/>
        <v>0.004857377538829151</v>
      </c>
      <c r="K19" s="72"/>
      <c r="L19"/>
      <c r="M19" s="152"/>
    </row>
    <row r="20" spans="1:13" ht="12" customHeight="1">
      <c r="A20" s="17">
        <v>3</v>
      </c>
      <c r="B20" s="49" t="s">
        <v>9</v>
      </c>
      <c r="C20" s="68">
        <f t="shared" si="0"/>
        <v>0.015243055555555557</v>
      </c>
      <c r="D20" s="17">
        <f t="shared" si="1"/>
        <v>82</v>
      </c>
      <c r="E20" s="22">
        <v>3</v>
      </c>
      <c r="F20" s="17">
        <v>18</v>
      </c>
      <c r="G20" t="s">
        <v>194</v>
      </c>
      <c r="H20" s="155">
        <v>0.015069444444444443</v>
      </c>
      <c r="I20" s="19">
        <v>83</v>
      </c>
      <c r="J20" s="73">
        <f t="shared" si="2"/>
        <v>0.00486111111111111</v>
      </c>
      <c r="K20" s="72"/>
      <c r="L20"/>
      <c r="M20" s="152"/>
    </row>
    <row r="21" spans="1:13" ht="12" customHeight="1">
      <c r="A21" s="17">
        <v>4</v>
      </c>
      <c r="B21" s="49" t="s">
        <v>237</v>
      </c>
      <c r="C21" s="68">
        <f t="shared" si="0"/>
        <v>0.015659722222222224</v>
      </c>
      <c r="D21" s="17">
        <f t="shared" si="1"/>
        <v>80</v>
      </c>
      <c r="E21" s="22">
        <v>3</v>
      </c>
      <c r="F21" s="17">
        <v>19</v>
      </c>
      <c r="G21" t="s">
        <v>9</v>
      </c>
      <c r="H21" s="155">
        <v>0.015243055555555557</v>
      </c>
      <c r="I21" s="19">
        <v>82</v>
      </c>
      <c r="J21" s="73">
        <f t="shared" si="2"/>
        <v>0.004917114695340502</v>
      </c>
      <c r="K21" s="72"/>
      <c r="L21"/>
      <c r="M21" s="152"/>
    </row>
    <row r="22" spans="1:13" ht="12" customHeight="1">
      <c r="A22" s="17">
        <v>5</v>
      </c>
      <c r="B22" s="49" t="s">
        <v>39</v>
      </c>
      <c r="C22" s="68">
        <f t="shared" si="0"/>
        <v>0.01577546296296296</v>
      </c>
      <c r="D22" s="17">
        <f t="shared" si="1"/>
        <v>78</v>
      </c>
      <c r="E22" s="22">
        <v>3</v>
      </c>
      <c r="F22" s="17">
        <v>20</v>
      </c>
      <c r="G22" s="3" t="s">
        <v>30</v>
      </c>
      <c r="H22" s="155">
        <v>0.01554398148148148</v>
      </c>
      <c r="I22" s="17">
        <v>81</v>
      </c>
      <c r="J22" s="73">
        <f t="shared" si="2"/>
        <v>0.005014187574671445</v>
      </c>
      <c r="K22" s="72"/>
      <c r="L22"/>
      <c r="M22" s="152"/>
    </row>
    <row r="23" spans="1:13" ht="12" customHeight="1">
      <c r="A23" s="20">
        <v>6</v>
      </c>
      <c r="B23" s="49" t="s">
        <v>34</v>
      </c>
      <c r="C23" s="68">
        <f t="shared" si="0"/>
        <v>0.016273148148148148</v>
      </c>
      <c r="D23" s="17">
        <f t="shared" si="1"/>
        <v>76</v>
      </c>
      <c r="E23" s="22">
        <v>3</v>
      </c>
      <c r="F23" s="17">
        <v>21</v>
      </c>
      <c r="G23" t="s">
        <v>237</v>
      </c>
      <c r="H23" s="155">
        <v>0.015659722222222224</v>
      </c>
      <c r="I23" s="17">
        <v>80</v>
      </c>
      <c r="J23" s="73">
        <f t="shared" si="2"/>
        <v>0.00505152329749104</v>
      </c>
      <c r="K23" s="72"/>
      <c r="L23"/>
      <c r="M23" s="152"/>
    </row>
    <row r="24" spans="1:13" ht="12" customHeight="1">
      <c r="A24" s="10">
        <v>7</v>
      </c>
      <c r="B24" s="50" t="s">
        <v>236</v>
      </c>
      <c r="C24" s="69">
        <f t="shared" si="0"/>
        <v>0.018703703703703705</v>
      </c>
      <c r="D24" s="10">
        <f t="shared" si="1"/>
        <v>61</v>
      </c>
      <c r="E24" s="23">
        <v>3</v>
      </c>
      <c r="F24" s="17">
        <v>22</v>
      </c>
      <c r="G24" t="s">
        <v>71</v>
      </c>
      <c r="H24" s="155">
        <v>0.01568287037037037</v>
      </c>
      <c r="I24" s="17">
        <v>79</v>
      </c>
      <c r="J24" s="73">
        <f t="shared" si="2"/>
        <v>0.005058990442054958</v>
      </c>
      <c r="K24" s="72"/>
      <c r="L24"/>
      <c r="M24" s="152"/>
    </row>
    <row r="25" spans="1:13" ht="12" customHeight="1">
      <c r="A25" s="26">
        <v>1</v>
      </c>
      <c r="B25" s="54" t="s">
        <v>30</v>
      </c>
      <c r="C25" s="70">
        <f t="shared" si="0"/>
        <v>0.01554398148148148</v>
      </c>
      <c r="D25" s="16">
        <f t="shared" si="1"/>
        <v>81</v>
      </c>
      <c r="E25" s="22">
        <v>4</v>
      </c>
      <c r="F25" s="17">
        <v>23</v>
      </c>
      <c r="G25" t="s">
        <v>39</v>
      </c>
      <c r="H25" s="155">
        <v>0.01577546296296296</v>
      </c>
      <c r="I25" s="17">
        <v>78</v>
      </c>
      <c r="J25" s="73">
        <f t="shared" si="2"/>
        <v>0.005088859020310632</v>
      </c>
      <c r="K25" s="72"/>
      <c r="L25"/>
      <c r="M25" s="152"/>
    </row>
    <row r="26" spans="1:13" ht="12" customHeight="1">
      <c r="A26" s="17">
        <v>2</v>
      </c>
      <c r="B26" s="49" t="s">
        <v>71</v>
      </c>
      <c r="C26" s="68">
        <f t="shared" si="0"/>
        <v>0.01568287037037037</v>
      </c>
      <c r="D26" s="17">
        <f t="shared" si="1"/>
        <v>79</v>
      </c>
      <c r="E26" s="22">
        <v>4</v>
      </c>
      <c r="F26" s="17">
        <v>24</v>
      </c>
      <c r="G26" t="s">
        <v>193</v>
      </c>
      <c r="H26" s="155">
        <v>0.015833333333333335</v>
      </c>
      <c r="I26" s="17">
        <v>77</v>
      </c>
      <c r="J26" s="73">
        <f t="shared" si="2"/>
        <v>0.00510752688172043</v>
      </c>
      <c r="K26" s="72"/>
      <c r="L26"/>
      <c r="M26" s="152"/>
    </row>
    <row r="27" spans="1:13" ht="12" customHeight="1">
      <c r="A27" s="17">
        <v>3</v>
      </c>
      <c r="B27" s="49" t="s">
        <v>193</v>
      </c>
      <c r="C27" s="68">
        <f t="shared" si="0"/>
        <v>0.015833333333333335</v>
      </c>
      <c r="D27" s="17">
        <f t="shared" si="1"/>
        <v>77</v>
      </c>
      <c r="E27" s="22">
        <v>4</v>
      </c>
      <c r="F27" s="17">
        <v>25</v>
      </c>
      <c r="G27" t="s">
        <v>34</v>
      </c>
      <c r="H27" s="155">
        <v>0.016273148148148148</v>
      </c>
      <c r="I27" s="17">
        <v>76</v>
      </c>
      <c r="J27" s="73">
        <f t="shared" si="2"/>
        <v>0.005249402628434886</v>
      </c>
      <c r="K27" s="72"/>
      <c r="L27"/>
      <c r="M27" s="152"/>
    </row>
    <row r="28" spans="1:13" ht="12" customHeight="1">
      <c r="A28" s="17">
        <v>4</v>
      </c>
      <c r="B28" s="49" t="s">
        <v>35</v>
      </c>
      <c r="C28" s="68">
        <f t="shared" si="0"/>
        <v>0.016296296296296295</v>
      </c>
      <c r="D28" s="17">
        <f t="shared" si="1"/>
        <v>75</v>
      </c>
      <c r="E28" s="22">
        <v>4</v>
      </c>
      <c r="F28" s="17">
        <v>26</v>
      </c>
      <c r="G28" t="s">
        <v>35</v>
      </c>
      <c r="H28" s="155">
        <v>0.016296296296296295</v>
      </c>
      <c r="I28" s="17">
        <v>75</v>
      </c>
      <c r="J28" s="73">
        <f t="shared" si="2"/>
        <v>0.005256869772998805</v>
      </c>
      <c r="K28" s="72"/>
      <c r="L28"/>
      <c r="M28" s="152"/>
    </row>
    <row r="29" spans="1:13" ht="12" customHeight="1">
      <c r="A29" s="17">
        <v>5</v>
      </c>
      <c r="B29" s="49" t="s">
        <v>63</v>
      </c>
      <c r="C29" s="68">
        <f t="shared" si="0"/>
        <v>0.01638888888888889</v>
      </c>
      <c r="D29" s="17">
        <f t="shared" si="1"/>
        <v>74</v>
      </c>
      <c r="E29" s="22">
        <v>4</v>
      </c>
      <c r="F29" s="17">
        <v>27</v>
      </c>
      <c r="G29" t="s">
        <v>63</v>
      </c>
      <c r="H29" s="155">
        <v>0.01638888888888889</v>
      </c>
      <c r="I29" s="17">
        <v>74</v>
      </c>
      <c r="J29" s="73">
        <f t="shared" si="2"/>
        <v>0.00528673835125448</v>
      </c>
      <c r="K29" s="72"/>
      <c r="L29"/>
      <c r="M29" s="152"/>
    </row>
    <row r="30" spans="1:13" ht="12" customHeight="1">
      <c r="A30" s="20">
        <v>6</v>
      </c>
      <c r="B30" s="49" t="s">
        <v>201</v>
      </c>
      <c r="C30" s="68">
        <f t="shared" si="0"/>
        <v>0.01675925925925926</v>
      </c>
      <c r="D30" s="17">
        <f t="shared" si="1"/>
        <v>73</v>
      </c>
      <c r="E30" s="22">
        <v>4</v>
      </c>
      <c r="F30" s="17">
        <v>28</v>
      </c>
      <c r="G30" t="s">
        <v>201</v>
      </c>
      <c r="H30" s="155">
        <v>0.01675925925925926</v>
      </c>
      <c r="I30" s="17">
        <v>73</v>
      </c>
      <c r="J30" s="73">
        <f t="shared" si="2"/>
        <v>0.00540621266427718</v>
      </c>
      <c r="K30" s="72"/>
      <c r="L30"/>
      <c r="M30" s="152"/>
    </row>
    <row r="31" spans="1:13" ht="12" customHeight="1">
      <c r="A31" s="20">
        <v>7</v>
      </c>
      <c r="B31" s="49" t="s">
        <v>226</v>
      </c>
      <c r="C31" s="68">
        <f t="shared" si="0"/>
        <v>0.016793981481481483</v>
      </c>
      <c r="D31" s="17">
        <f t="shared" si="1"/>
        <v>72</v>
      </c>
      <c r="E31" s="22">
        <v>4</v>
      </c>
      <c r="F31" s="17">
        <v>29</v>
      </c>
      <c r="G31" t="s">
        <v>226</v>
      </c>
      <c r="H31" s="155">
        <v>0.016793981481481483</v>
      </c>
      <c r="I31" s="17">
        <v>72</v>
      </c>
      <c r="J31" s="73">
        <f t="shared" si="2"/>
        <v>0.005417413381123059</v>
      </c>
      <c r="K31" s="72"/>
      <c r="L31"/>
      <c r="M31" s="152"/>
    </row>
    <row r="32" spans="1:13" ht="12" customHeight="1">
      <c r="A32" s="17">
        <v>8</v>
      </c>
      <c r="B32" s="49" t="s">
        <v>42</v>
      </c>
      <c r="C32" s="68">
        <f t="shared" si="0"/>
        <v>0.01681712962962963</v>
      </c>
      <c r="D32" s="17">
        <f t="shared" si="1"/>
        <v>71</v>
      </c>
      <c r="E32" s="22">
        <v>4</v>
      </c>
      <c r="F32" s="17">
        <v>30</v>
      </c>
      <c r="G32" t="s">
        <v>42</v>
      </c>
      <c r="H32" s="155">
        <v>0.01681712962962963</v>
      </c>
      <c r="I32" s="17">
        <v>71</v>
      </c>
      <c r="J32" s="73">
        <f t="shared" si="2"/>
        <v>0.0054248805256869774</v>
      </c>
      <c r="K32" s="72"/>
      <c r="L32"/>
      <c r="M32" s="152"/>
    </row>
    <row r="33" spans="1:13" ht="12" customHeight="1">
      <c r="A33" s="17">
        <v>9</v>
      </c>
      <c r="B33" s="49" t="s">
        <v>8</v>
      </c>
      <c r="C33" s="68">
        <f t="shared" si="0"/>
        <v>0.017708333333333333</v>
      </c>
      <c r="D33" s="17">
        <f t="shared" si="1"/>
        <v>68</v>
      </c>
      <c r="E33" s="22">
        <v>4</v>
      </c>
      <c r="F33" s="17">
        <v>31</v>
      </c>
      <c r="G33" s="3" t="s">
        <v>64</v>
      </c>
      <c r="H33" s="155">
        <v>0.01744212962962963</v>
      </c>
      <c r="I33" s="17">
        <v>70</v>
      </c>
      <c r="J33" s="73">
        <f t="shared" si="2"/>
        <v>0.0056264934289127835</v>
      </c>
      <c r="K33" s="72"/>
      <c r="L33"/>
      <c r="M33" s="152"/>
    </row>
    <row r="34" spans="1:13" ht="12" customHeight="1">
      <c r="A34" s="10">
        <v>10</v>
      </c>
      <c r="B34" s="50" t="s">
        <v>25</v>
      </c>
      <c r="C34" s="69">
        <f t="shared" si="0"/>
        <v>0.01798611111111111</v>
      </c>
      <c r="D34" s="10">
        <f t="shared" si="1"/>
        <v>65</v>
      </c>
      <c r="E34" s="23">
        <v>4</v>
      </c>
      <c r="F34" s="17">
        <v>32</v>
      </c>
      <c r="G34" t="s">
        <v>33</v>
      </c>
      <c r="H34" s="155">
        <v>0.017546296296296296</v>
      </c>
      <c r="I34" s="17">
        <v>69</v>
      </c>
      <c r="J34" s="73">
        <f t="shared" si="2"/>
        <v>0.005660095579450418</v>
      </c>
      <c r="K34" s="72"/>
      <c r="L34"/>
      <c r="M34" s="152"/>
    </row>
    <row r="35" spans="1:13" ht="12" customHeight="1">
      <c r="A35" s="16">
        <v>1</v>
      </c>
      <c r="B35" s="49" t="s">
        <v>194</v>
      </c>
      <c r="C35" s="68">
        <f t="shared" si="0"/>
        <v>0.015069444444444443</v>
      </c>
      <c r="D35" s="17">
        <f t="shared" si="1"/>
        <v>83</v>
      </c>
      <c r="E35" s="22">
        <v>5</v>
      </c>
      <c r="F35" s="17">
        <v>33</v>
      </c>
      <c r="G35" t="s">
        <v>8</v>
      </c>
      <c r="H35" s="155">
        <v>0.017708333333333333</v>
      </c>
      <c r="I35" s="17">
        <v>68</v>
      </c>
      <c r="J35" s="73">
        <f t="shared" si="2"/>
        <v>0.005712365591397849</v>
      </c>
      <c r="K35" s="72"/>
      <c r="L35"/>
      <c r="M35" s="152"/>
    </row>
    <row r="36" spans="1:13" ht="12" customHeight="1">
      <c r="A36" s="17">
        <v>2</v>
      </c>
      <c r="B36" s="3" t="s">
        <v>64</v>
      </c>
      <c r="C36" s="68">
        <f t="shared" si="0"/>
        <v>0.01744212962962963</v>
      </c>
      <c r="D36" s="5">
        <f t="shared" si="1"/>
        <v>70</v>
      </c>
      <c r="E36" s="22">
        <v>5</v>
      </c>
      <c r="F36" s="17">
        <v>34</v>
      </c>
      <c r="G36" t="s">
        <v>78</v>
      </c>
      <c r="H36" s="155">
        <v>0.017847222222222223</v>
      </c>
      <c r="I36" s="17">
        <v>67</v>
      </c>
      <c r="J36" s="73">
        <f t="shared" si="2"/>
        <v>0.005757168458781362</v>
      </c>
      <c r="K36" s="72"/>
      <c r="L36"/>
      <c r="M36" s="152"/>
    </row>
    <row r="37" spans="1:13" ht="12" customHeight="1">
      <c r="A37" s="17">
        <v>3</v>
      </c>
      <c r="B37" s="49" t="s">
        <v>33</v>
      </c>
      <c r="C37" s="68">
        <f t="shared" si="0"/>
        <v>0.017546296296296296</v>
      </c>
      <c r="D37" s="17">
        <f t="shared" si="1"/>
        <v>69</v>
      </c>
      <c r="E37" s="22">
        <v>5</v>
      </c>
      <c r="F37" s="17">
        <v>35</v>
      </c>
      <c r="G37" t="s">
        <v>10</v>
      </c>
      <c r="H37" s="155">
        <v>0.017974537037037035</v>
      </c>
      <c r="I37" s="17">
        <v>66</v>
      </c>
      <c r="J37" s="73">
        <f t="shared" si="2"/>
        <v>0.005798237753882915</v>
      </c>
      <c r="K37" s="72"/>
      <c r="L37"/>
      <c r="M37" s="152"/>
    </row>
    <row r="38" spans="1:13" ht="12" customHeight="1">
      <c r="A38" s="17">
        <v>4</v>
      </c>
      <c r="B38" s="49" t="s">
        <v>10</v>
      </c>
      <c r="C38" s="68">
        <f t="shared" si="0"/>
        <v>0.017974537037037035</v>
      </c>
      <c r="D38" s="17">
        <f t="shared" si="1"/>
        <v>66</v>
      </c>
      <c r="E38" s="22">
        <v>5</v>
      </c>
      <c r="F38" s="17">
        <v>36</v>
      </c>
      <c r="G38" t="s">
        <v>25</v>
      </c>
      <c r="H38" s="155">
        <v>0.01798611111111111</v>
      </c>
      <c r="I38" s="17">
        <v>65</v>
      </c>
      <c r="J38" s="73">
        <f t="shared" si="2"/>
        <v>0.005801971326164873</v>
      </c>
      <c r="K38" s="72"/>
      <c r="L38"/>
      <c r="M38" s="152"/>
    </row>
    <row r="39" spans="1:13" ht="12" customHeight="1">
      <c r="A39" s="17">
        <v>5</v>
      </c>
      <c r="B39" s="49" t="s">
        <v>43</v>
      </c>
      <c r="C39" s="68">
        <f t="shared" si="0"/>
        <v>0.01810185185185185</v>
      </c>
      <c r="D39" s="17">
        <f t="shared" si="1"/>
        <v>64</v>
      </c>
      <c r="E39" s="22">
        <v>5</v>
      </c>
      <c r="F39" s="17">
        <v>37</v>
      </c>
      <c r="G39" t="s">
        <v>43</v>
      </c>
      <c r="H39" s="155">
        <v>0.01810185185185185</v>
      </c>
      <c r="I39" s="17">
        <v>64</v>
      </c>
      <c r="J39" s="73">
        <f t="shared" si="2"/>
        <v>0.005839307048984468</v>
      </c>
      <c r="K39" s="72"/>
      <c r="L39"/>
      <c r="M39" s="152"/>
    </row>
    <row r="40" spans="1:13" ht="12" customHeight="1">
      <c r="A40" s="17">
        <v>6</v>
      </c>
      <c r="B40" s="49" t="s">
        <v>36</v>
      </c>
      <c r="C40" s="68">
        <f t="shared" si="0"/>
        <v>0.019282407407407408</v>
      </c>
      <c r="D40" s="17">
        <f t="shared" si="1"/>
        <v>59</v>
      </c>
      <c r="E40" s="22">
        <v>5</v>
      </c>
      <c r="F40" s="17">
        <v>38</v>
      </c>
      <c r="G40" t="s">
        <v>83</v>
      </c>
      <c r="H40" s="155">
        <v>0.018275462962962962</v>
      </c>
      <c r="I40" s="17">
        <v>63</v>
      </c>
      <c r="J40" s="73">
        <f t="shared" si="2"/>
        <v>0.005895310633213859</v>
      </c>
      <c r="K40" s="72"/>
      <c r="L40"/>
      <c r="M40" s="152"/>
    </row>
    <row r="41" spans="1:13" ht="12" customHeight="1">
      <c r="A41" s="10">
        <v>7</v>
      </c>
      <c r="B41" s="50" t="s">
        <v>195</v>
      </c>
      <c r="C41" s="69">
        <f t="shared" si="0"/>
        <v>0.021180555555555553</v>
      </c>
      <c r="D41" s="10">
        <f t="shared" si="1"/>
        <v>56</v>
      </c>
      <c r="E41" s="23">
        <v>5</v>
      </c>
      <c r="F41" s="17">
        <v>39</v>
      </c>
      <c r="G41" t="s">
        <v>204</v>
      </c>
      <c r="H41" s="155">
        <v>0.0184375</v>
      </c>
      <c r="I41" s="17">
        <v>62</v>
      </c>
      <c r="J41" s="73">
        <f t="shared" si="2"/>
        <v>0.00594758064516129</v>
      </c>
      <c r="K41" s="72"/>
      <c r="L41"/>
      <c r="M41" s="152"/>
    </row>
    <row r="42" spans="1:13" ht="12" customHeight="1">
      <c r="A42" s="16">
        <v>1</v>
      </c>
      <c r="B42" s="48" t="s">
        <v>78</v>
      </c>
      <c r="C42" s="70">
        <f t="shared" si="0"/>
        <v>0.017847222222222223</v>
      </c>
      <c r="D42" s="16">
        <f t="shared" si="1"/>
        <v>67</v>
      </c>
      <c r="E42" s="27">
        <v>6</v>
      </c>
      <c r="F42" s="17">
        <v>40</v>
      </c>
      <c r="G42" t="s">
        <v>190</v>
      </c>
      <c r="H42" s="155">
        <v>0.018703703703703705</v>
      </c>
      <c r="I42" s="17">
        <v>61</v>
      </c>
      <c r="J42" s="73">
        <f t="shared" si="2"/>
        <v>0.006033452807646356</v>
      </c>
      <c r="K42" s="72"/>
      <c r="L42"/>
      <c r="M42" s="152"/>
    </row>
    <row r="43" spans="1:13" ht="12" customHeight="1">
      <c r="A43" s="17">
        <v>2</v>
      </c>
      <c r="B43" s="49" t="s">
        <v>204</v>
      </c>
      <c r="C43" s="68">
        <f t="shared" si="0"/>
        <v>0.0184375</v>
      </c>
      <c r="D43" s="17">
        <f t="shared" si="1"/>
        <v>62</v>
      </c>
      <c r="E43" s="22">
        <v>6</v>
      </c>
      <c r="F43" s="17">
        <v>41</v>
      </c>
      <c r="G43" t="s">
        <v>87</v>
      </c>
      <c r="H43" s="155">
        <v>0.01871527777777778</v>
      </c>
      <c r="I43" s="17">
        <v>60</v>
      </c>
      <c r="J43" s="73">
        <f t="shared" si="2"/>
        <v>0.006037186379928315</v>
      </c>
      <c r="K43" s="72"/>
      <c r="L43"/>
      <c r="M43" s="152"/>
    </row>
    <row r="44" spans="1:13" ht="12" customHeight="1">
      <c r="A44" s="17">
        <v>3</v>
      </c>
      <c r="B44" s="49" t="s">
        <v>87</v>
      </c>
      <c r="C44" s="68">
        <f t="shared" si="0"/>
        <v>0.01871527777777778</v>
      </c>
      <c r="D44" s="17">
        <f t="shared" si="1"/>
        <v>60</v>
      </c>
      <c r="E44" s="22">
        <v>6</v>
      </c>
      <c r="F44" s="17">
        <v>42</v>
      </c>
      <c r="G44" t="s">
        <v>36</v>
      </c>
      <c r="H44" s="155">
        <v>0.019282407407407408</v>
      </c>
      <c r="I44" s="17">
        <v>59</v>
      </c>
      <c r="J44" s="73">
        <f t="shared" si="2"/>
        <v>0.006220131421744325</v>
      </c>
      <c r="K44" s="72"/>
      <c r="L44"/>
      <c r="M44" s="152"/>
    </row>
    <row r="45" spans="1:13" ht="12" customHeight="1">
      <c r="A45" s="10">
        <v>4</v>
      </c>
      <c r="B45" s="50" t="s">
        <v>206</v>
      </c>
      <c r="C45" s="69">
        <f t="shared" si="0"/>
        <v>0.02008101851851852</v>
      </c>
      <c r="D45" s="10">
        <f t="shared" si="1"/>
        <v>58</v>
      </c>
      <c r="E45" s="23">
        <v>6</v>
      </c>
      <c r="F45" s="17">
        <v>43</v>
      </c>
      <c r="G45" t="s">
        <v>206</v>
      </c>
      <c r="H45" s="155">
        <v>0.02008101851851852</v>
      </c>
      <c r="I45" s="17">
        <v>58</v>
      </c>
      <c r="J45" s="73">
        <f t="shared" si="2"/>
        <v>0.006477747909199522</v>
      </c>
      <c r="K45" s="72"/>
      <c r="L45"/>
      <c r="M45" s="152"/>
    </row>
    <row r="46" spans="1:13" ht="12" customHeight="1">
      <c r="A46" s="16">
        <v>1</v>
      </c>
      <c r="B46" s="48" t="s">
        <v>83</v>
      </c>
      <c r="C46" s="70">
        <f t="shared" si="0"/>
        <v>0.018275462962962962</v>
      </c>
      <c r="D46" s="16">
        <f t="shared" si="1"/>
        <v>63</v>
      </c>
      <c r="E46" s="27">
        <v>7</v>
      </c>
      <c r="F46" s="17">
        <v>44</v>
      </c>
      <c r="G46" t="s">
        <v>31</v>
      </c>
      <c r="H46" s="155">
        <v>0.020231481481481482</v>
      </c>
      <c r="I46" s="17">
        <v>57</v>
      </c>
      <c r="J46" s="73">
        <f t="shared" si="2"/>
        <v>0.0065262843488649944</v>
      </c>
      <c r="K46" s="72"/>
      <c r="L46"/>
      <c r="M46" s="152"/>
    </row>
    <row r="47" spans="1:13" ht="12" customHeight="1">
      <c r="A47" s="17">
        <v>2</v>
      </c>
      <c r="B47" s="49" t="s">
        <v>31</v>
      </c>
      <c r="C47" s="68">
        <f t="shared" si="0"/>
        <v>0.020231481481481482</v>
      </c>
      <c r="D47" s="17">
        <f t="shared" si="1"/>
        <v>57</v>
      </c>
      <c r="E47" s="22">
        <v>7</v>
      </c>
      <c r="F47" s="17">
        <v>45</v>
      </c>
      <c r="G47" t="s">
        <v>195</v>
      </c>
      <c r="H47" s="155">
        <v>0.021180555555555553</v>
      </c>
      <c r="I47" s="17">
        <v>56</v>
      </c>
      <c r="J47" s="73">
        <f t="shared" si="2"/>
        <v>0.0068324372759856625</v>
      </c>
      <c r="K47" s="72"/>
      <c r="L47"/>
      <c r="M47" s="152"/>
    </row>
    <row r="48" spans="1:11" ht="12" customHeight="1">
      <c r="A48" s="17">
        <v>3</v>
      </c>
      <c r="B48" s="49" t="s">
        <v>18</v>
      </c>
      <c r="C48" s="68">
        <f t="shared" si="0"/>
        <v>0.02162037037037037</v>
      </c>
      <c r="D48" s="17">
        <f t="shared" si="1"/>
        <v>55</v>
      </c>
      <c r="E48" s="22">
        <v>7</v>
      </c>
      <c r="F48" s="17">
        <v>46</v>
      </c>
      <c r="G48" t="s">
        <v>18</v>
      </c>
      <c r="H48" s="155">
        <v>0.02162037037037037</v>
      </c>
      <c r="I48" s="17">
        <v>55</v>
      </c>
      <c r="J48" s="73">
        <f t="shared" si="2"/>
        <v>0.006974313022700119</v>
      </c>
      <c r="K48" s="3"/>
    </row>
    <row r="49" spans="1:11" ht="12" customHeight="1">
      <c r="A49" s="10">
        <v>4</v>
      </c>
      <c r="B49" s="50" t="s">
        <v>207</v>
      </c>
      <c r="C49" s="69">
        <f t="shared" si="0"/>
        <v>0.02210648148148148</v>
      </c>
      <c r="D49" s="10">
        <f t="shared" si="1"/>
        <v>54</v>
      </c>
      <c r="E49" s="23">
        <v>7</v>
      </c>
      <c r="F49" s="10">
        <v>47</v>
      </c>
      <c r="G49" s="153" t="s">
        <v>207</v>
      </c>
      <c r="H49" s="156">
        <v>0.02210648148148148</v>
      </c>
      <c r="I49" s="46">
        <v>54</v>
      </c>
      <c r="J49" s="74">
        <f t="shared" si="2"/>
        <v>0.007131123058542413</v>
      </c>
      <c r="K49" s="3"/>
    </row>
    <row r="50" ht="12" customHeight="1">
      <c r="K50" s="3"/>
    </row>
    <row r="51" ht="12" customHeight="1">
      <c r="K51" s="3"/>
    </row>
    <row r="52" ht="12" customHeight="1">
      <c r="K52" s="3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K6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421875" style="5" customWidth="1"/>
    <col min="2" max="2" width="21.00390625" style="3" bestFit="1" customWidth="1"/>
    <col min="3" max="3" width="6.8515625" style="43" bestFit="1" customWidth="1"/>
    <col min="4" max="4" width="6.140625" style="5" bestFit="1" customWidth="1"/>
    <col min="5" max="5" width="2.8515625" style="45" customWidth="1"/>
    <col min="6" max="6" width="4.140625" style="5" bestFit="1" customWidth="1"/>
    <col min="7" max="7" width="20.28125" style="3" bestFit="1" customWidth="1"/>
    <col min="8" max="8" width="8.140625" style="40" bestFit="1" customWidth="1"/>
    <col min="9" max="9" width="6.140625" style="5" bestFit="1" customWidth="1"/>
    <col min="10" max="10" width="6.140625" style="75" bestFit="1" customWidth="1"/>
    <col min="11" max="11" width="12.57421875" style="41" customWidth="1"/>
    <col min="12" max="16384" width="13.57421875" style="3" customWidth="1"/>
  </cols>
  <sheetData>
    <row r="1" spans="1:11" s="35" customFormat="1" ht="25.5" customHeight="1">
      <c r="A1" s="63" t="s">
        <v>241</v>
      </c>
      <c r="B1" s="64"/>
      <c r="C1" s="64"/>
      <c r="D1" s="64"/>
      <c r="I1" s="64"/>
      <c r="J1" s="65">
        <v>6.65</v>
      </c>
      <c r="K1" s="64" t="s">
        <v>74</v>
      </c>
    </row>
    <row r="2" spans="1:11" s="5" customFormat="1" ht="12">
      <c r="A2" s="38" t="s">
        <v>5</v>
      </c>
      <c r="B2" s="24" t="s">
        <v>7</v>
      </c>
      <c r="C2" s="13" t="s">
        <v>0</v>
      </c>
      <c r="D2" s="12" t="s">
        <v>1</v>
      </c>
      <c r="E2" s="14"/>
      <c r="F2" s="12" t="s">
        <v>5</v>
      </c>
      <c r="G2" s="7" t="s">
        <v>6</v>
      </c>
      <c r="H2" s="13" t="s">
        <v>0</v>
      </c>
      <c r="I2" s="12" t="s">
        <v>1</v>
      </c>
      <c r="J2" s="12" t="s">
        <v>73</v>
      </c>
      <c r="K2" s="62" t="s">
        <v>46</v>
      </c>
    </row>
    <row r="3" spans="1:11" ht="12" customHeight="1">
      <c r="A3" s="26">
        <v>1</v>
      </c>
      <c r="B3" s="48" t="s">
        <v>40</v>
      </c>
      <c r="C3" s="66">
        <f>VLOOKUP($B3,$G$2:$I$61,2,FALSE)</f>
        <v>0.028993055555555553</v>
      </c>
      <c r="D3" s="18">
        <f>VLOOKUP($B3,$G$2:$I$61,3,FALSE)</f>
        <v>100</v>
      </c>
      <c r="E3" s="25">
        <v>1</v>
      </c>
      <c r="F3" s="16">
        <v>1</v>
      </c>
      <c r="G3" t="s">
        <v>40</v>
      </c>
      <c r="H3" s="154">
        <v>0.028993055555555553</v>
      </c>
      <c r="I3" s="31">
        <v>100</v>
      </c>
      <c r="J3" s="73">
        <f aca="true" t="shared" si="0" ref="J3:J34">H3/J$1</f>
        <v>0.004359857978279031</v>
      </c>
      <c r="K3" s="71" t="s">
        <v>35</v>
      </c>
    </row>
    <row r="4" spans="1:11" ht="12" customHeight="1">
      <c r="A4" s="20">
        <v>2</v>
      </c>
      <c r="B4" s="49" t="s">
        <v>89</v>
      </c>
      <c r="C4" s="67">
        <f aca="true" t="shared" si="1" ref="C4:C57">VLOOKUP($B4,$G$2:$I$61,2,FALSE)</f>
        <v>0.030104166666666668</v>
      </c>
      <c r="D4" s="15">
        <f aca="true" t="shared" si="2" ref="D4:D57">VLOOKUP($B4,$G$2:$I$61,3,FALSE)</f>
        <v>99</v>
      </c>
      <c r="E4" s="21">
        <v>1</v>
      </c>
      <c r="F4" s="17">
        <v>2</v>
      </c>
      <c r="G4" t="s">
        <v>89</v>
      </c>
      <c r="H4" s="155">
        <v>0.030104166666666668</v>
      </c>
      <c r="I4" s="19">
        <v>99</v>
      </c>
      <c r="J4" s="73">
        <f t="shared" si="0"/>
        <v>0.004526942355889724</v>
      </c>
      <c r="K4" s="71" t="s">
        <v>78</v>
      </c>
    </row>
    <row r="5" spans="1:11" ht="12" customHeight="1">
      <c r="A5" s="20">
        <v>3</v>
      </c>
      <c r="B5" s="49" t="s">
        <v>45</v>
      </c>
      <c r="C5" s="67">
        <f t="shared" si="1"/>
        <v>0.03068287037037037</v>
      </c>
      <c r="D5" s="15">
        <f t="shared" si="2"/>
        <v>98</v>
      </c>
      <c r="E5" s="21">
        <v>1</v>
      </c>
      <c r="F5" s="17">
        <v>3</v>
      </c>
      <c r="G5" t="s">
        <v>45</v>
      </c>
      <c r="H5" s="155">
        <v>0.03068287037037037</v>
      </c>
      <c r="I5" s="19">
        <v>98</v>
      </c>
      <c r="J5" s="73">
        <f t="shared" si="0"/>
        <v>0.004613965469228627</v>
      </c>
      <c r="K5" s="61"/>
    </row>
    <row r="6" spans="1:11" ht="12" customHeight="1">
      <c r="A6" s="20">
        <v>4</v>
      </c>
      <c r="B6" s="49" t="s">
        <v>97</v>
      </c>
      <c r="C6" s="67">
        <f t="shared" si="1"/>
        <v>0.030879629629629632</v>
      </c>
      <c r="D6" s="15">
        <f t="shared" si="2"/>
        <v>97</v>
      </c>
      <c r="E6" s="21">
        <v>1</v>
      </c>
      <c r="F6" s="17">
        <v>4</v>
      </c>
      <c r="G6" t="s">
        <v>97</v>
      </c>
      <c r="H6" s="155">
        <v>0.030879629629629632</v>
      </c>
      <c r="I6" s="19">
        <v>97</v>
      </c>
      <c r="J6" s="73">
        <f t="shared" si="0"/>
        <v>0.004643553327763854</v>
      </c>
      <c r="K6" s="72"/>
    </row>
    <row r="7" spans="1:11" ht="12" customHeight="1">
      <c r="A7" s="20">
        <v>5</v>
      </c>
      <c r="B7" s="49" t="s">
        <v>26</v>
      </c>
      <c r="C7" s="67">
        <f t="shared" si="1"/>
        <v>0.03127314814814815</v>
      </c>
      <c r="D7" s="15">
        <f t="shared" si="2"/>
        <v>95</v>
      </c>
      <c r="E7" s="21">
        <v>1</v>
      </c>
      <c r="F7" s="17">
        <v>5</v>
      </c>
      <c r="G7" t="s">
        <v>60</v>
      </c>
      <c r="H7" s="155">
        <v>0.03091435185185185</v>
      </c>
      <c r="I7" s="19">
        <v>96</v>
      </c>
      <c r="J7" s="73">
        <f t="shared" si="0"/>
        <v>0.004648774714564188</v>
      </c>
      <c r="K7" s="72"/>
    </row>
    <row r="8" spans="1:11" ht="12" customHeight="1">
      <c r="A8" s="20">
        <v>6</v>
      </c>
      <c r="B8" s="49" t="s">
        <v>90</v>
      </c>
      <c r="C8" s="67">
        <f t="shared" si="1"/>
        <v>0.03159722222222222</v>
      </c>
      <c r="D8" s="15">
        <f t="shared" si="2"/>
        <v>94</v>
      </c>
      <c r="E8" s="21">
        <v>1</v>
      </c>
      <c r="F8" s="17">
        <v>6</v>
      </c>
      <c r="G8" t="s">
        <v>26</v>
      </c>
      <c r="H8" s="155">
        <v>0.03127314814814815</v>
      </c>
      <c r="I8" s="19">
        <v>95</v>
      </c>
      <c r="J8" s="73">
        <f t="shared" si="0"/>
        <v>0.004702729044834307</v>
      </c>
      <c r="K8" s="72"/>
    </row>
    <row r="9" spans="1:11" ht="12" customHeight="1">
      <c r="A9" s="17">
        <v>7</v>
      </c>
      <c r="B9" s="49" t="s">
        <v>224</v>
      </c>
      <c r="C9" s="67">
        <f t="shared" si="1"/>
        <v>0.03163194444444444</v>
      </c>
      <c r="D9" s="15">
        <f t="shared" si="2"/>
        <v>93</v>
      </c>
      <c r="E9" s="21">
        <v>1</v>
      </c>
      <c r="F9" s="17">
        <v>7</v>
      </c>
      <c r="G9" t="s">
        <v>90</v>
      </c>
      <c r="H9" s="155">
        <v>0.03159722222222222</v>
      </c>
      <c r="I9" s="19">
        <v>94</v>
      </c>
      <c r="J9" s="73">
        <f t="shared" si="0"/>
        <v>0.004751461988304093</v>
      </c>
      <c r="K9" s="72"/>
    </row>
    <row r="10" spans="1:11" ht="12" customHeight="1">
      <c r="A10" s="17">
        <v>8</v>
      </c>
      <c r="B10" s="49" t="s">
        <v>37</v>
      </c>
      <c r="C10" s="68">
        <f t="shared" si="1"/>
        <v>0.0332175925925926</v>
      </c>
      <c r="D10" s="17">
        <f t="shared" si="2"/>
        <v>89</v>
      </c>
      <c r="E10" s="21">
        <v>1</v>
      </c>
      <c r="F10" s="17">
        <v>8</v>
      </c>
      <c r="G10" t="s">
        <v>224</v>
      </c>
      <c r="H10" s="155">
        <v>0.03163194444444444</v>
      </c>
      <c r="I10" s="19">
        <v>93</v>
      </c>
      <c r="J10" s="73">
        <f t="shared" si="0"/>
        <v>0.004756683375104427</v>
      </c>
      <c r="K10" s="72"/>
    </row>
    <row r="11" spans="1:11" ht="12" customHeight="1">
      <c r="A11" s="10">
        <v>1</v>
      </c>
      <c r="B11" s="50" t="s">
        <v>225</v>
      </c>
      <c r="C11" s="69">
        <f t="shared" si="1"/>
        <v>0.035104166666666665</v>
      </c>
      <c r="D11" s="10">
        <f t="shared" si="2"/>
        <v>82</v>
      </c>
      <c r="E11" s="52">
        <v>1</v>
      </c>
      <c r="F11" s="17">
        <v>9</v>
      </c>
      <c r="G11" t="s">
        <v>61</v>
      </c>
      <c r="H11" s="155">
        <v>0.0325</v>
      </c>
      <c r="I11" s="19">
        <v>92</v>
      </c>
      <c r="J11" s="73">
        <f t="shared" si="0"/>
        <v>0.004887218045112782</v>
      </c>
      <c r="K11" s="72"/>
    </row>
    <row r="12" spans="1:11" ht="12" customHeight="1">
      <c r="A12" s="16">
        <v>2</v>
      </c>
      <c r="B12" s="48" t="s">
        <v>60</v>
      </c>
      <c r="C12" s="70">
        <f t="shared" si="1"/>
        <v>0.03091435185185185</v>
      </c>
      <c r="D12" s="16">
        <f t="shared" si="2"/>
        <v>96</v>
      </c>
      <c r="E12" s="25">
        <v>2</v>
      </c>
      <c r="F12" s="17">
        <v>10</v>
      </c>
      <c r="G12" t="s">
        <v>24</v>
      </c>
      <c r="H12" s="155">
        <v>0.03304398148148149</v>
      </c>
      <c r="I12" s="19">
        <v>91</v>
      </c>
      <c r="J12" s="73">
        <f t="shared" si="0"/>
        <v>0.004969019771651351</v>
      </c>
      <c r="K12" s="72"/>
    </row>
    <row r="13" spans="1:11" ht="12" customHeight="1">
      <c r="A13" s="17">
        <v>3</v>
      </c>
      <c r="B13" s="49" t="s">
        <v>61</v>
      </c>
      <c r="C13" s="68">
        <f t="shared" si="1"/>
        <v>0.0325</v>
      </c>
      <c r="D13" s="17">
        <f t="shared" si="2"/>
        <v>92</v>
      </c>
      <c r="E13" s="21">
        <v>2</v>
      </c>
      <c r="F13" s="17">
        <v>11</v>
      </c>
      <c r="G13" t="s">
        <v>238</v>
      </c>
      <c r="H13" s="155">
        <v>0.03311342592592593</v>
      </c>
      <c r="I13" s="19" t="s">
        <v>81</v>
      </c>
      <c r="J13" s="73">
        <f t="shared" si="0"/>
        <v>0.004979462545252019</v>
      </c>
      <c r="K13" s="72"/>
    </row>
    <row r="14" spans="1:11" ht="12" customHeight="1">
      <c r="A14" s="17">
        <v>4</v>
      </c>
      <c r="B14" s="49" t="s">
        <v>24</v>
      </c>
      <c r="C14" s="68">
        <f t="shared" si="1"/>
        <v>0.03304398148148149</v>
      </c>
      <c r="D14" s="17">
        <f t="shared" si="2"/>
        <v>91</v>
      </c>
      <c r="E14" s="21">
        <v>2</v>
      </c>
      <c r="F14" s="17">
        <v>12</v>
      </c>
      <c r="G14" t="s">
        <v>189</v>
      </c>
      <c r="H14" s="155">
        <v>0.033125</v>
      </c>
      <c r="I14" s="19">
        <v>90</v>
      </c>
      <c r="J14" s="73">
        <f t="shared" si="0"/>
        <v>0.004981203007518797</v>
      </c>
      <c r="K14" s="72"/>
    </row>
    <row r="15" spans="1:11" ht="12" customHeight="1">
      <c r="A15" s="17">
        <v>5</v>
      </c>
      <c r="B15" s="49" t="s">
        <v>189</v>
      </c>
      <c r="C15" s="68">
        <f t="shared" si="1"/>
        <v>0.033125</v>
      </c>
      <c r="D15" s="17">
        <f t="shared" si="2"/>
        <v>90</v>
      </c>
      <c r="E15" s="21">
        <v>2</v>
      </c>
      <c r="F15" s="17">
        <v>13</v>
      </c>
      <c r="G15" t="s">
        <v>37</v>
      </c>
      <c r="H15" s="155">
        <v>0.0332175925925926</v>
      </c>
      <c r="I15" s="19">
        <v>89</v>
      </c>
      <c r="J15" s="73">
        <f t="shared" si="0"/>
        <v>0.004995126705653022</v>
      </c>
      <c r="K15" s="72"/>
    </row>
    <row r="16" spans="1:11" ht="12" customHeight="1">
      <c r="A16" s="17">
        <v>6</v>
      </c>
      <c r="B16" s="49" t="s">
        <v>44</v>
      </c>
      <c r="C16" s="68">
        <f t="shared" si="1"/>
        <v>0.033414351851851855</v>
      </c>
      <c r="D16" s="17">
        <f t="shared" si="2"/>
        <v>88</v>
      </c>
      <c r="E16" s="21">
        <v>2</v>
      </c>
      <c r="F16" s="17">
        <v>14</v>
      </c>
      <c r="G16" t="s">
        <v>44</v>
      </c>
      <c r="H16" s="155">
        <v>0.033414351851851855</v>
      </c>
      <c r="I16" s="19">
        <v>88</v>
      </c>
      <c r="J16" s="73">
        <f t="shared" si="0"/>
        <v>0.005024714564188249</v>
      </c>
      <c r="K16" s="72"/>
    </row>
    <row r="17" spans="1:11" ht="12" customHeight="1">
      <c r="A17" s="17">
        <v>7</v>
      </c>
      <c r="B17" s="49" t="s">
        <v>15</v>
      </c>
      <c r="C17" s="68">
        <f t="shared" si="1"/>
        <v>0.03351851851851852</v>
      </c>
      <c r="D17" s="17">
        <f t="shared" si="2"/>
        <v>87</v>
      </c>
      <c r="E17" s="21">
        <v>2</v>
      </c>
      <c r="F17" s="17">
        <v>15</v>
      </c>
      <c r="G17" t="s">
        <v>15</v>
      </c>
      <c r="H17" s="155">
        <v>0.03351851851851852</v>
      </c>
      <c r="I17" s="19">
        <v>87</v>
      </c>
      <c r="J17" s="73">
        <f t="shared" si="0"/>
        <v>0.0050403787245892505</v>
      </c>
      <c r="K17" s="72"/>
    </row>
    <row r="18" spans="1:11" ht="12" customHeight="1">
      <c r="A18" s="17">
        <v>1</v>
      </c>
      <c r="B18" s="49" t="s">
        <v>80</v>
      </c>
      <c r="C18" s="68">
        <f t="shared" si="1"/>
        <v>0.03353009259259259</v>
      </c>
      <c r="D18" s="17">
        <f t="shared" si="2"/>
        <v>86</v>
      </c>
      <c r="E18" s="21">
        <v>2</v>
      </c>
      <c r="F18" s="17">
        <v>16</v>
      </c>
      <c r="G18" t="s">
        <v>80</v>
      </c>
      <c r="H18" s="155">
        <v>0.03353009259259259</v>
      </c>
      <c r="I18" s="19">
        <v>86</v>
      </c>
      <c r="J18" s="73">
        <f t="shared" si="0"/>
        <v>0.005042119186856028</v>
      </c>
      <c r="K18" s="72"/>
    </row>
    <row r="19" spans="1:11" ht="12" customHeight="1">
      <c r="A19" s="10">
        <v>2</v>
      </c>
      <c r="B19" s="50" t="s">
        <v>82</v>
      </c>
      <c r="C19" s="69">
        <f t="shared" si="1"/>
        <v>0.034386574074074076</v>
      </c>
      <c r="D19" s="10">
        <f t="shared" si="2"/>
        <v>85</v>
      </c>
      <c r="E19" s="23">
        <v>2</v>
      </c>
      <c r="F19" s="17">
        <v>17</v>
      </c>
      <c r="G19" t="s">
        <v>82</v>
      </c>
      <c r="H19" s="155">
        <v>0.034386574074074076</v>
      </c>
      <c r="I19" s="19">
        <v>85</v>
      </c>
      <c r="J19" s="73">
        <f t="shared" si="0"/>
        <v>0.0051709133945976055</v>
      </c>
      <c r="K19" s="72"/>
    </row>
    <row r="20" spans="1:11" ht="12" customHeight="1">
      <c r="A20" s="17">
        <v>1</v>
      </c>
      <c r="B20" s="49" t="s">
        <v>21</v>
      </c>
      <c r="C20" s="68">
        <f t="shared" si="1"/>
        <v>0.034409722222222223</v>
      </c>
      <c r="D20" s="17">
        <f t="shared" si="2"/>
        <v>84</v>
      </c>
      <c r="E20" s="22">
        <v>3</v>
      </c>
      <c r="F20" s="17">
        <v>18</v>
      </c>
      <c r="G20" t="s">
        <v>21</v>
      </c>
      <c r="H20" s="155">
        <v>0.034409722222222223</v>
      </c>
      <c r="I20" s="19">
        <v>84</v>
      </c>
      <c r="J20" s="73">
        <f t="shared" si="0"/>
        <v>0.005174394319131161</v>
      </c>
      <c r="K20" s="72"/>
    </row>
    <row r="21" spans="1:11" ht="12" customHeight="1">
      <c r="A21" s="17">
        <v>2</v>
      </c>
      <c r="B21" s="49" t="s">
        <v>9</v>
      </c>
      <c r="C21" s="68">
        <f t="shared" si="1"/>
        <v>0.03509259259259259</v>
      </c>
      <c r="D21" s="17">
        <f t="shared" si="2"/>
        <v>83</v>
      </c>
      <c r="E21" s="22">
        <v>3</v>
      </c>
      <c r="F21" s="17">
        <v>19</v>
      </c>
      <c r="G21" t="s">
        <v>9</v>
      </c>
      <c r="H21" s="155">
        <v>0.03509259259259259</v>
      </c>
      <c r="I21" s="19">
        <v>83</v>
      </c>
      <c r="J21" s="73">
        <f t="shared" si="0"/>
        <v>0.005277081592871066</v>
      </c>
      <c r="K21" s="72"/>
    </row>
    <row r="22" spans="1:11" ht="12" customHeight="1">
      <c r="A22" s="17">
        <v>3</v>
      </c>
      <c r="B22" s="49" t="s">
        <v>239</v>
      </c>
      <c r="C22" s="68">
        <f t="shared" si="1"/>
        <v>0.03703703703703704</v>
      </c>
      <c r="D22" s="17">
        <f t="shared" si="2"/>
        <v>76</v>
      </c>
      <c r="E22" s="22">
        <v>3</v>
      </c>
      <c r="F22" s="17">
        <v>20</v>
      </c>
      <c r="G22" t="s">
        <v>225</v>
      </c>
      <c r="H22" s="155">
        <v>0.035104166666666665</v>
      </c>
      <c r="I22" s="19">
        <v>82</v>
      </c>
      <c r="J22" s="73">
        <f t="shared" si="0"/>
        <v>0.005278822055137844</v>
      </c>
      <c r="K22" s="72"/>
    </row>
    <row r="23" spans="1:11" ht="12" customHeight="1">
      <c r="A23" s="20">
        <v>4</v>
      </c>
      <c r="B23" s="49" t="s">
        <v>34</v>
      </c>
      <c r="C23" s="68">
        <f t="shared" si="1"/>
        <v>0.03846064814814815</v>
      </c>
      <c r="D23" s="17">
        <f t="shared" si="2"/>
        <v>72</v>
      </c>
      <c r="E23" s="22">
        <v>3</v>
      </c>
      <c r="F23" s="17">
        <v>21</v>
      </c>
      <c r="G23" t="s">
        <v>194</v>
      </c>
      <c r="H23" s="155">
        <v>0.03568287037037037</v>
      </c>
      <c r="I23" s="19">
        <v>81</v>
      </c>
      <c r="J23" s="73">
        <f t="shared" si="0"/>
        <v>0.0053658451684767475</v>
      </c>
      <c r="K23" s="72"/>
    </row>
    <row r="24" spans="1:11" ht="12" customHeight="1">
      <c r="A24" s="10">
        <v>5</v>
      </c>
      <c r="B24" s="50" t="s">
        <v>191</v>
      </c>
      <c r="C24" s="69">
        <f t="shared" si="1"/>
        <v>0.040185185185185185</v>
      </c>
      <c r="D24" s="10">
        <f t="shared" si="2"/>
        <v>65</v>
      </c>
      <c r="E24" s="23">
        <v>3</v>
      </c>
      <c r="F24" s="17">
        <v>22</v>
      </c>
      <c r="G24" t="s">
        <v>35</v>
      </c>
      <c r="H24" s="155">
        <v>0.03666666666666667</v>
      </c>
      <c r="I24" s="19">
        <v>80</v>
      </c>
      <c r="J24" s="73">
        <f t="shared" si="0"/>
        <v>0.005513784461152882</v>
      </c>
      <c r="K24" s="72"/>
    </row>
    <row r="25" spans="1:11" ht="12" customHeight="1">
      <c r="A25" s="26">
        <v>1</v>
      </c>
      <c r="B25" s="54" t="s">
        <v>35</v>
      </c>
      <c r="C25" s="70">
        <f t="shared" si="1"/>
        <v>0.03666666666666667</v>
      </c>
      <c r="D25" s="16">
        <f t="shared" si="2"/>
        <v>80</v>
      </c>
      <c r="E25" s="27">
        <v>4</v>
      </c>
      <c r="F25" s="17">
        <v>23</v>
      </c>
      <c r="G25" s="3" t="s">
        <v>30</v>
      </c>
      <c r="H25" s="155">
        <v>0.03670138888888889</v>
      </c>
      <c r="I25" s="19">
        <v>79</v>
      </c>
      <c r="J25" s="73">
        <f t="shared" si="0"/>
        <v>0.005519005847953216</v>
      </c>
      <c r="K25" s="72"/>
    </row>
    <row r="26" spans="1:11" ht="12" customHeight="1">
      <c r="A26" s="17">
        <v>2</v>
      </c>
      <c r="B26" s="49" t="s">
        <v>30</v>
      </c>
      <c r="C26" s="68">
        <f t="shared" si="1"/>
        <v>0.03670138888888889</v>
      </c>
      <c r="D26" s="17">
        <f t="shared" si="2"/>
        <v>79</v>
      </c>
      <c r="E26" s="22">
        <v>4</v>
      </c>
      <c r="F26" s="17">
        <v>24</v>
      </c>
      <c r="G26" t="s">
        <v>193</v>
      </c>
      <c r="H26" s="155">
        <v>0.03680555555555556</v>
      </c>
      <c r="I26" s="19">
        <v>78</v>
      </c>
      <c r="J26" s="73">
        <f t="shared" si="0"/>
        <v>0.005534670008354219</v>
      </c>
      <c r="K26" s="72"/>
    </row>
    <row r="27" spans="1:11" ht="12" customHeight="1">
      <c r="A27" s="17">
        <v>3</v>
      </c>
      <c r="B27" s="49" t="s">
        <v>193</v>
      </c>
      <c r="C27" s="68">
        <f t="shared" si="1"/>
        <v>0.03680555555555556</v>
      </c>
      <c r="D27" s="17">
        <f t="shared" si="2"/>
        <v>78</v>
      </c>
      <c r="E27" s="22">
        <v>4</v>
      </c>
      <c r="F27" s="17">
        <v>25</v>
      </c>
      <c r="G27" t="s">
        <v>66</v>
      </c>
      <c r="H27" s="155">
        <v>0.03702546296296296</v>
      </c>
      <c r="I27" s="19">
        <v>77</v>
      </c>
      <c r="J27" s="73">
        <f t="shared" si="0"/>
        <v>0.005567738791423002</v>
      </c>
      <c r="K27" s="72"/>
    </row>
    <row r="28" spans="1:11" ht="12" customHeight="1">
      <c r="A28" s="17">
        <v>4</v>
      </c>
      <c r="B28" s="49" t="s">
        <v>63</v>
      </c>
      <c r="C28" s="68">
        <f t="shared" si="1"/>
        <v>0.03784722222222222</v>
      </c>
      <c r="D28" s="17">
        <f t="shared" si="2"/>
        <v>75</v>
      </c>
      <c r="E28" s="22">
        <v>4</v>
      </c>
      <c r="F28" s="17">
        <v>26</v>
      </c>
      <c r="G28" t="s">
        <v>239</v>
      </c>
      <c r="H28" s="155">
        <v>0.03703703703703704</v>
      </c>
      <c r="I28" s="19">
        <v>76</v>
      </c>
      <c r="J28" s="73">
        <f t="shared" si="0"/>
        <v>0.0055694792536897806</v>
      </c>
      <c r="K28" s="72"/>
    </row>
    <row r="29" spans="1:11" ht="12" customHeight="1">
      <c r="A29" s="17">
        <v>5</v>
      </c>
      <c r="B29" s="49" t="s">
        <v>230</v>
      </c>
      <c r="C29" s="68">
        <f t="shared" si="1"/>
        <v>0.037905092592592594</v>
      </c>
      <c r="D29" s="17">
        <f t="shared" si="2"/>
        <v>74</v>
      </c>
      <c r="E29" s="22">
        <v>4</v>
      </c>
      <c r="F29" s="17">
        <v>27</v>
      </c>
      <c r="G29" t="s">
        <v>63</v>
      </c>
      <c r="H29" s="155">
        <v>0.03784722222222222</v>
      </c>
      <c r="I29" s="19">
        <v>75</v>
      </c>
      <c r="J29" s="73">
        <f t="shared" si="0"/>
        <v>0.005691311612364244</v>
      </c>
      <c r="K29" s="72"/>
    </row>
    <row r="30" spans="1:11" ht="12" customHeight="1">
      <c r="A30" s="20">
        <v>6</v>
      </c>
      <c r="B30" s="49" t="s">
        <v>226</v>
      </c>
      <c r="C30" s="68">
        <f t="shared" si="1"/>
        <v>0.03805555555555556</v>
      </c>
      <c r="D30" s="17">
        <f t="shared" si="2"/>
        <v>73</v>
      </c>
      <c r="E30" s="22">
        <v>4</v>
      </c>
      <c r="F30" s="17">
        <v>28</v>
      </c>
      <c r="G30" s="3" t="s">
        <v>230</v>
      </c>
      <c r="H30" s="155">
        <v>0.037905092592592594</v>
      </c>
      <c r="I30" s="19">
        <v>74</v>
      </c>
      <c r="J30" s="73">
        <f t="shared" si="0"/>
        <v>0.005700013923698134</v>
      </c>
      <c r="K30" s="72"/>
    </row>
    <row r="31" spans="1:11" ht="12" customHeight="1">
      <c r="A31" s="20">
        <v>7</v>
      </c>
      <c r="B31" s="49" t="s">
        <v>71</v>
      </c>
      <c r="C31" s="68">
        <f t="shared" si="1"/>
        <v>0.03892361111111111</v>
      </c>
      <c r="D31" s="17">
        <f t="shared" si="2"/>
        <v>71</v>
      </c>
      <c r="E31" s="22">
        <v>4</v>
      </c>
      <c r="F31" s="17">
        <v>29</v>
      </c>
      <c r="G31" t="s">
        <v>226</v>
      </c>
      <c r="H31" s="155">
        <v>0.03805555555555556</v>
      </c>
      <c r="I31" s="19">
        <v>73</v>
      </c>
      <c r="J31" s="73">
        <f t="shared" si="0"/>
        <v>0.005722639933166249</v>
      </c>
      <c r="K31" s="72"/>
    </row>
    <row r="32" spans="1:11" ht="12" customHeight="1">
      <c r="A32" s="17">
        <v>8</v>
      </c>
      <c r="B32" s="49" t="s">
        <v>42</v>
      </c>
      <c r="C32" s="68">
        <f t="shared" si="1"/>
        <v>0.03894675925925926</v>
      </c>
      <c r="D32" s="17">
        <f t="shared" si="2"/>
        <v>70</v>
      </c>
      <c r="E32" s="22">
        <v>4</v>
      </c>
      <c r="F32" s="17">
        <v>30</v>
      </c>
      <c r="G32" t="s">
        <v>34</v>
      </c>
      <c r="H32" s="155">
        <v>0.03846064814814815</v>
      </c>
      <c r="I32" s="19">
        <v>72</v>
      </c>
      <c r="J32" s="73">
        <f t="shared" si="0"/>
        <v>0.00578355611250348</v>
      </c>
      <c r="K32" s="72"/>
    </row>
    <row r="33" spans="1:11" ht="12" customHeight="1">
      <c r="A33" s="17">
        <v>9</v>
      </c>
      <c r="B33" s="49" t="s">
        <v>68</v>
      </c>
      <c r="C33" s="68">
        <f t="shared" si="1"/>
        <v>0.039386574074074074</v>
      </c>
      <c r="D33" s="17">
        <f t="shared" si="2"/>
        <v>68</v>
      </c>
      <c r="E33" s="22">
        <v>4</v>
      </c>
      <c r="F33" s="17">
        <v>31</v>
      </c>
      <c r="G33" t="s">
        <v>71</v>
      </c>
      <c r="H33" s="155">
        <v>0.03892361111111111</v>
      </c>
      <c r="I33" s="19">
        <v>71</v>
      </c>
      <c r="J33" s="73">
        <f t="shared" si="0"/>
        <v>0.005853174603174602</v>
      </c>
      <c r="K33" s="72"/>
    </row>
    <row r="34" spans="1:11" ht="12" customHeight="1">
      <c r="A34" s="17">
        <v>10</v>
      </c>
      <c r="B34" s="49" t="s">
        <v>201</v>
      </c>
      <c r="C34" s="68">
        <f t="shared" si="1"/>
        <v>0.03958333333333333</v>
      </c>
      <c r="D34" s="17">
        <f t="shared" si="2"/>
        <v>67</v>
      </c>
      <c r="E34" s="22">
        <v>4</v>
      </c>
      <c r="F34" s="17">
        <v>32</v>
      </c>
      <c r="G34" t="s">
        <v>42</v>
      </c>
      <c r="H34" s="155">
        <v>0.03894675925925926</v>
      </c>
      <c r="I34" s="19">
        <v>70</v>
      </c>
      <c r="J34" s="73">
        <f t="shared" si="0"/>
        <v>0.005856655527708159</v>
      </c>
      <c r="K34" s="72"/>
    </row>
    <row r="35" spans="1:11" ht="12" customHeight="1">
      <c r="A35" s="17">
        <v>11</v>
      </c>
      <c r="B35" s="49" t="s">
        <v>217</v>
      </c>
      <c r="C35" s="68">
        <f t="shared" si="1"/>
        <v>0.04248842592592592</v>
      </c>
      <c r="D35" s="17">
        <f t="shared" si="2"/>
        <v>59</v>
      </c>
      <c r="E35" s="22">
        <v>4</v>
      </c>
      <c r="F35" s="17">
        <v>33</v>
      </c>
      <c r="G35" s="1" t="s">
        <v>69</v>
      </c>
      <c r="H35" s="155">
        <v>0.03922453703703704</v>
      </c>
      <c r="I35" s="19">
        <v>69</v>
      </c>
      <c r="J35" s="73">
        <f aca="true" t="shared" si="3" ref="J35:J59">H35/J$1</f>
        <v>0.0058984266221108325</v>
      </c>
      <c r="K35" s="72"/>
    </row>
    <row r="36" spans="1:11" ht="12" customHeight="1">
      <c r="A36" s="10">
        <v>12</v>
      </c>
      <c r="B36" s="83" t="s">
        <v>8</v>
      </c>
      <c r="C36" s="69">
        <f t="shared" si="1"/>
        <v>0.04255787037037037</v>
      </c>
      <c r="D36" s="10">
        <f t="shared" si="2"/>
        <v>58</v>
      </c>
      <c r="E36" s="23">
        <v>4</v>
      </c>
      <c r="F36" s="17">
        <v>34</v>
      </c>
      <c r="G36" s="3" t="s">
        <v>68</v>
      </c>
      <c r="H36" s="155">
        <v>0.039386574074074074</v>
      </c>
      <c r="I36" s="19">
        <v>68</v>
      </c>
      <c r="J36" s="73">
        <f t="shared" si="3"/>
        <v>0.0059227930938457254</v>
      </c>
      <c r="K36" s="72"/>
    </row>
    <row r="37" spans="1:11" ht="12" customHeight="1">
      <c r="A37" s="16">
        <v>1</v>
      </c>
      <c r="B37" s="48" t="s">
        <v>194</v>
      </c>
      <c r="C37" s="70">
        <f t="shared" si="1"/>
        <v>0.03568287037037037</v>
      </c>
      <c r="D37" s="16">
        <f t="shared" si="2"/>
        <v>81</v>
      </c>
      <c r="E37" s="27">
        <v>5</v>
      </c>
      <c r="F37" s="17">
        <v>35</v>
      </c>
      <c r="G37" t="s">
        <v>201</v>
      </c>
      <c r="H37" s="155">
        <v>0.03958333333333333</v>
      </c>
      <c r="I37" s="19">
        <v>67</v>
      </c>
      <c r="J37" s="73">
        <f t="shared" si="3"/>
        <v>0.005952380952380952</v>
      </c>
      <c r="K37" s="72"/>
    </row>
    <row r="38" spans="1:11" ht="12" customHeight="1">
      <c r="A38" s="17">
        <v>2</v>
      </c>
      <c r="B38" s="49" t="s">
        <v>66</v>
      </c>
      <c r="C38" s="68">
        <f t="shared" si="1"/>
        <v>0.03702546296296296</v>
      </c>
      <c r="D38" s="17">
        <f t="shared" si="2"/>
        <v>77</v>
      </c>
      <c r="E38" s="22">
        <v>5</v>
      </c>
      <c r="F38" s="17">
        <v>36</v>
      </c>
      <c r="G38" t="s">
        <v>78</v>
      </c>
      <c r="H38" s="155">
        <v>0.04017361111111111</v>
      </c>
      <c r="I38" s="19">
        <v>66</v>
      </c>
      <c r="J38" s="73">
        <f t="shared" si="3"/>
        <v>0.006041144527986633</v>
      </c>
      <c r="K38" s="72"/>
    </row>
    <row r="39" spans="1:11" ht="12" customHeight="1">
      <c r="A39" s="17">
        <v>3</v>
      </c>
      <c r="B39" s="49" t="s">
        <v>69</v>
      </c>
      <c r="C39" s="68">
        <f t="shared" si="1"/>
        <v>0.03922453703703704</v>
      </c>
      <c r="D39" s="17">
        <f t="shared" si="2"/>
        <v>69</v>
      </c>
      <c r="E39" s="22">
        <v>5</v>
      </c>
      <c r="F39" s="17">
        <v>37</v>
      </c>
      <c r="G39" s="3" t="s">
        <v>191</v>
      </c>
      <c r="H39" s="155">
        <v>0.040185185185185185</v>
      </c>
      <c r="I39" s="19">
        <v>65</v>
      </c>
      <c r="J39" s="73">
        <f t="shared" si="3"/>
        <v>0.006042884990253411</v>
      </c>
      <c r="K39" s="72"/>
    </row>
    <row r="40" spans="1:11" ht="12" customHeight="1">
      <c r="A40" s="17">
        <v>4</v>
      </c>
      <c r="B40" s="49" t="s">
        <v>64</v>
      </c>
      <c r="C40" s="68">
        <f t="shared" si="1"/>
        <v>0.04079861111111111</v>
      </c>
      <c r="D40" s="17">
        <f t="shared" si="2"/>
        <v>63</v>
      </c>
      <c r="E40" s="22">
        <v>5</v>
      </c>
      <c r="F40" s="17">
        <v>38</v>
      </c>
      <c r="G40" s="3" t="s">
        <v>202</v>
      </c>
      <c r="H40" s="155">
        <v>0.04078703703703704</v>
      </c>
      <c r="I40" s="19">
        <v>64</v>
      </c>
      <c r="J40" s="73">
        <f t="shared" si="3"/>
        <v>0.00613338902812587</v>
      </c>
      <c r="K40" s="72"/>
    </row>
    <row r="41" spans="1:11" ht="12" customHeight="1">
      <c r="A41" s="17">
        <v>5</v>
      </c>
      <c r="B41" s="49" t="s">
        <v>33</v>
      </c>
      <c r="C41" s="68">
        <f t="shared" si="1"/>
        <v>0.04155092592592593</v>
      </c>
      <c r="D41" s="17">
        <f t="shared" si="2"/>
        <v>62</v>
      </c>
      <c r="E41" s="22">
        <v>5</v>
      </c>
      <c r="F41" s="17">
        <v>39</v>
      </c>
      <c r="G41" s="3" t="s">
        <v>64</v>
      </c>
      <c r="H41" s="155">
        <v>0.04079861111111111</v>
      </c>
      <c r="I41" s="19">
        <v>63</v>
      </c>
      <c r="J41" s="73">
        <f t="shared" si="3"/>
        <v>0.006135129490392648</v>
      </c>
      <c r="K41" s="72"/>
    </row>
    <row r="42" spans="1:11" ht="12" customHeight="1">
      <c r="A42" s="17">
        <v>6</v>
      </c>
      <c r="B42" s="49" t="s">
        <v>10</v>
      </c>
      <c r="C42" s="68">
        <f t="shared" si="1"/>
        <v>0.04180555555555556</v>
      </c>
      <c r="D42" s="17">
        <f t="shared" si="2"/>
        <v>61</v>
      </c>
      <c r="E42" s="22">
        <v>5</v>
      </c>
      <c r="F42" s="17">
        <v>40</v>
      </c>
      <c r="G42" t="s">
        <v>33</v>
      </c>
      <c r="H42" s="155">
        <v>0.04155092592592593</v>
      </c>
      <c r="I42" s="19">
        <v>62</v>
      </c>
      <c r="J42" s="73">
        <f t="shared" si="3"/>
        <v>0.006248259537733222</v>
      </c>
      <c r="K42" s="72"/>
    </row>
    <row r="43" spans="1:11" ht="12" customHeight="1">
      <c r="A43" s="17">
        <v>7</v>
      </c>
      <c r="B43" s="49" t="s">
        <v>219</v>
      </c>
      <c r="C43" s="68">
        <f t="shared" si="1"/>
        <v>0.042083333333333334</v>
      </c>
      <c r="D43" s="17">
        <f t="shared" si="2"/>
        <v>60</v>
      </c>
      <c r="E43" s="22">
        <v>5</v>
      </c>
      <c r="F43" s="17">
        <v>41</v>
      </c>
      <c r="G43" t="s">
        <v>10</v>
      </c>
      <c r="H43" s="155">
        <v>0.04180555555555556</v>
      </c>
      <c r="I43" s="19">
        <v>61</v>
      </c>
      <c r="J43" s="73">
        <f t="shared" si="3"/>
        <v>0.006286549707602339</v>
      </c>
      <c r="K43" s="72"/>
    </row>
    <row r="44" spans="1:11" ht="12" customHeight="1">
      <c r="A44" s="17">
        <v>8</v>
      </c>
      <c r="B44" s="49" t="s">
        <v>195</v>
      </c>
      <c r="C44" s="68">
        <f t="shared" si="1"/>
        <v>0.049664351851851855</v>
      </c>
      <c r="D44" s="17">
        <f t="shared" si="2"/>
        <v>50</v>
      </c>
      <c r="E44" s="22">
        <v>5</v>
      </c>
      <c r="F44" s="17">
        <v>42</v>
      </c>
      <c r="G44" s="3" t="s">
        <v>219</v>
      </c>
      <c r="H44" s="155">
        <v>0.042083333333333334</v>
      </c>
      <c r="I44" s="19">
        <v>60</v>
      </c>
      <c r="J44" s="73">
        <f t="shared" si="3"/>
        <v>0.006328320802005012</v>
      </c>
      <c r="K44" s="72"/>
    </row>
    <row r="45" spans="1:11" ht="12" customHeight="1">
      <c r="A45" s="10">
        <v>9</v>
      </c>
      <c r="B45" s="50" t="s">
        <v>36</v>
      </c>
      <c r="C45" s="69">
        <f t="shared" si="1"/>
        <v>0.05710648148148148</v>
      </c>
      <c r="D45" s="10">
        <f t="shared" si="2"/>
        <v>46</v>
      </c>
      <c r="E45" s="23">
        <v>5</v>
      </c>
      <c r="F45" s="17">
        <v>43</v>
      </c>
      <c r="G45" s="1" t="s">
        <v>217</v>
      </c>
      <c r="H45" s="155">
        <v>0.04248842592592592</v>
      </c>
      <c r="I45" s="19">
        <v>59</v>
      </c>
      <c r="J45" s="73">
        <f t="shared" si="3"/>
        <v>0.006389236981342244</v>
      </c>
      <c r="K45" s="72"/>
    </row>
    <row r="46" spans="1:11" ht="12" customHeight="1">
      <c r="A46" s="16">
        <v>1</v>
      </c>
      <c r="B46" s="48" t="s">
        <v>78</v>
      </c>
      <c r="C46" s="70">
        <f t="shared" si="1"/>
        <v>0.04017361111111111</v>
      </c>
      <c r="D46" s="16">
        <f t="shared" si="2"/>
        <v>66</v>
      </c>
      <c r="E46" s="27">
        <v>6</v>
      </c>
      <c r="F46" s="17">
        <v>44</v>
      </c>
      <c r="G46" t="s">
        <v>8</v>
      </c>
      <c r="H46" s="155">
        <v>0.04255787037037037</v>
      </c>
      <c r="I46" s="19">
        <v>58</v>
      </c>
      <c r="J46" s="73">
        <f t="shared" si="3"/>
        <v>0.006399679754942913</v>
      </c>
      <c r="K46" s="72"/>
    </row>
    <row r="47" spans="1:11" ht="12" customHeight="1">
      <c r="A47" s="17">
        <v>2</v>
      </c>
      <c r="B47" s="49" t="s">
        <v>202</v>
      </c>
      <c r="C47" s="68">
        <f t="shared" si="1"/>
        <v>0.04078703703703704</v>
      </c>
      <c r="D47" s="17">
        <f t="shared" si="2"/>
        <v>64</v>
      </c>
      <c r="E47" s="22">
        <v>6</v>
      </c>
      <c r="F47" s="17">
        <v>45</v>
      </c>
      <c r="G47" s="49" t="s">
        <v>83</v>
      </c>
      <c r="H47" s="155">
        <v>0.0434375</v>
      </c>
      <c r="I47" s="19">
        <v>57</v>
      </c>
      <c r="J47" s="73">
        <f t="shared" si="3"/>
        <v>0.006531954887218044</v>
      </c>
      <c r="K47" s="72"/>
    </row>
    <row r="48" spans="1:11" ht="12" customHeight="1">
      <c r="A48" s="17">
        <v>3</v>
      </c>
      <c r="B48" s="49" t="s">
        <v>205</v>
      </c>
      <c r="C48" s="68">
        <f t="shared" si="1"/>
        <v>0.04413194444444444</v>
      </c>
      <c r="D48" s="17">
        <f t="shared" si="2"/>
        <v>56</v>
      </c>
      <c r="E48" s="22">
        <v>6</v>
      </c>
      <c r="F48" s="17">
        <v>46</v>
      </c>
      <c r="G48" s="51" t="s">
        <v>205</v>
      </c>
      <c r="H48" s="155">
        <v>0.04413194444444444</v>
      </c>
      <c r="I48" s="19">
        <v>56</v>
      </c>
      <c r="J48" s="73">
        <f t="shared" si="3"/>
        <v>0.006636382623224728</v>
      </c>
      <c r="K48" s="3"/>
    </row>
    <row r="49" spans="1:11" ht="12" customHeight="1">
      <c r="A49" s="17">
        <v>4</v>
      </c>
      <c r="B49" s="49" t="s">
        <v>204</v>
      </c>
      <c r="C49" s="68">
        <f t="shared" si="1"/>
        <v>0.04474537037037037</v>
      </c>
      <c r="D49" s="17">
        <f t="shared" si="2"/>
        <v>55</v>
      </c>
      <c r="E49" s="22">
        <v>6</v>
      </c>
      <c r="F49" s="17">
        <v>47</v>
      </c>
      <c r="G49" s="49" t="s">
        <v>204</v>
      </c>
      <c r="H49" s="155">
        <v>0.04474537037037037</v>
      </c>
      <c r="I49" s="19">
        <v>55</v>
      </c>
      <c r="J49" s="73">
        <f t="shared" si="3"/>
        <v>0.006728627123363966</v>
      </c>
      <c r="K49" s="3"/>
    </row>
    <row r="50" spans="1:11" ht="12" customHeight="1">
      <c r="A50" s="17">
        <v>5</v>
      </c>
      <c r="B50" s="51" t="s">
        <v>206</v>
      </c>
      <c r="C50" s="68">
        <f t="shared" si="1"/>
        <v>0.04806712962962963</v>
      </c>
      <c r="D50" s="17">
        <f t="shared" si="2"/>
        <v>53</v>
      </c>
      <c r="E50" s="22">
        <v>6</v>
      </c>
      <c r="F50" s="17">
        <v>48</v>
      </c>
      <c r="G50" s="49" t="s">
        <v>31</v>
      </c>
      <c r="H50" s="155">
        <v>0.04664351851851852</v>
      </c>
      <c r="I50" s="19">
        <v>54</v>
      </c>
      <c r="J50" s="73">
        <f t="shared" si="3"/>
        <v>0.007014062935115567</v>
      </c>
      <c r="K50" s="3"/>
    </row>
    <row r="51" spans="1:11" ht="12" customHeight="1">
      <c r="A51" s="17">
        <v>6</v>
      </c>
      <c r="B51" s="51" t="s">
        <v>38</v>
      </c>
      <c r="C51" s="68">
        <f t="shared" si="1"/>
        <v>0.04935185185185185</v>
      </c>
      <c r="D51" s="17">
        <f t="shared" si="2"/>
        <v>51</v>
      </c>
      <c r="E51" s="22">
        <v>6</v>
      </c>
      <c r="F51" s="17">
        <v>49</v>
      </c>
      <c r="G51" s="49" t="s">
        <v>206</v>
      </c>
      <c r="H51" s="155">
        <v>0.04806712962962963</v>
      </c>
      <c r="I51" s="19">
        <v>53</v>
      </c>
      <c r="J51" s="73">
        <f t="shared" si="3"/>
        <v>0.0072281397939292676</v>
      </c>
      <c r="K51" s="3"/>
    </row>
    <row r="52" spans="1:11" ht="12" customHeight="1">
      <c r="A52" s="10">
        <v>7</v>
      </c>
      <c r="B52" s="83" t="s">
        <v>221</v>
      </c>
      <c r="C52" s="68">
        <f t="shared" si="1"/>
        <v>0.05255787037037037</v>
      </c>
      <c r="D52" s="10">
        <f t="shared" si="2"/>
        <v>48</v>
      </c>
      <c r="E52" s="22">
        <v>6</v>
      </c>
      <c r="F52" s="17">
        <v>50</v>
      </c>
      <c r="G52" s="51" t="s">
        <v>29</v>
      </c>
      <c r="H52" s="155">
        <v>0.04905092592592592</v>
      </c>
      <c r="I52" s="19">
        <v>52</v>
      </c>
      <c r="J52" s="73">
        <f t="shared" si="3"/>
        <v>0.0073760790866054015</v>
      </c>
      <c r="K52" s="3"/>
    </row>
    <row r="53" spans="1:10" ht="12" customHeight="1">
      <c r="A53" s="16">
        <v>1</v>
      </c>
      <c r="B53" s="54" t="s">
        <v>83</v>
      </c>
      <c r="C53" s="70">
        <f t="shared" si="1"/>
        <v>0.0434375</v>
      </c>
      <c r="D53" s="16">
        <f t="shared" si="2"/>
        <v>57</v>
      </c>
      <c r="E53" s="27">
        <v>7</v>
      </c>
      <c r="F53" s="17">
        <v>51</v>
      </c>
      <c r="G53" s="51" t="s">
        <v>38</v>
      </c>
      <c r="H53" s="155">
        <v>0.04935185185185185</v>
      </c>
      <c r="I53" s="19">
        <v>51</v>
      </c>
      <c r="J53" s="73">
        <f t="shared" si="3"/>
        <v>0.007421331105541631</v>
      </c>
    </row>
    <row r="54" spans="1:10" ht="12" customHeight="1">
      <c r="A54" s="17">
        <v>2</v>
      </c>
      <c r="B54" s="51" t="s">
        <v>31</v>
      </c>
      <c r="C54" s="68">
        <f t="shared" si="1"/>
        <v>0.04664351851851852</v>
      </c>
      <c r="D54" s="17">
        <f t="shared" si="2"/>
        <v>54</v>
      </c>
      <c r="E54" s="22">
        <v>7</v>
      </c>
      <c r="F54" s="17">
        <v>52</v>
      </c>
      <c r="G54" s="49" t="s">
        <v>195</v>
      </c>
      <c r="H54" s="155">
        <v>0.049664351851851855</v>
      </c>
      <c r="I54" s="19">
        <v>50</v>
      </c>
      <c r="J54" s="73">
        <f t="shared" si="3"/>
        <v>0.00746832358674464</v>
      </c>
    </row>
    <row r="55" spans="1:10" ht="12" customHeight="1">
      <c r="A55" s="17">
        <v>3</v>
      </c>
      <c r="B55" s="51" t="s">
        <v>29</v>
      </c>
      <c r="C55" s="68">
        <f t="shared" si="1"/>
        <v>0.04905092592592592</v>
      </c>
      <c r="D55" s="17">
        <f t="shared" si="2"/>
        <v>52</v>
      </c>
      <c r="E55" s="22">
        <v>7</v>
      </c>
      <c r="F55" s="17">
        <v>53</v>
      </c>
      <c r="G55" s="49" t="s">
        <v>18</v>
      </c>
      <c r="H55" s="155">
        <v>0.050798611111111114</v>
      </c>
      <c r="I55" s="19">
        <v>49</v>
      </c>
      <c r="J55" s="73">
        <f t="shared" si="3"/>
        <v>0.007638888888888889</v>
      </c>
    </row>
    <row r="56" spans="1:10" ht="12" customHeight="1">
      <c r="A56" s="17">
        <v>4</v>
      </c>
      <c r="B56" s="51" t="s">
        <v>18</v>
      </c>
      <c r="C56" s="68">
        <f t="shared" si="1"/>
        <v>0.050798611111111114</v>
      </c>
      <c r="D56" s="17">
        <f t="shared" si="2"/>
        <v>49</v>
      </c>
      <c r="E56" s="22">
        <v>7</v>
      </c>
      <c r="F56" s="17">
        <v>54</v>
      </c>
      <c r="G56" s="51" t="s">
        <v>221</v>
      </c>
      <c r="H56" s="155">
        <v>0.05255787037037037</v>
      </c>
      <c r="I56" s="19">
        <v>48</v>
      </c>
      <c r="J56" s="73">
        <f t="shared" si="3"/>
        <v>0.007903439153439154</v>
      </c>
    </row>
    <row r="57" spans="1:10" ht="12" customHeight="1">
      <c r="A57" s="10">
        <v>5</v>
      </c>
      <c r="B57" s="83" t="s">
        <v>67</v>
      </c>
      <c r="C57" s="69">
        <f t="shared" si="1"/>
        <v>0.05709490740740741</v>
      </c>
      <c r="D57" s="10">
        <f t="shared" si="2"/>
        <v>47</v>
      </c>
      <c r="E57" s="23">
        <v>7</v>
      </c>
      <c r="F57" s="17">
        <v>55</v>
      </c>
      <c r="G57" s="51" t="s">
        <v>67</v>
      </c>
      <c r="H57" s="155">
        <v>0.05709490740740741</v>
      </c>
      <c r="I57" s="19">
        <v>47</v>
      </c>
      <c r="J57" s="73">
        <f t="shared" si="3"/>
        <v>0.008585700362016151</v>
      </c>
    </row>
    <row r="58" spans="6:10" ht="12" customHeight="1">
      <c r="F58" s="17">
        <v>56</v>
      </c>
      <c r="G58" s="49" t="s">
        <v>36</v>
      </c>
      <c r="H58" s="155">
        <v>0.05710648148148148</v>
      </c>
      <c r="I58" s="19">
        <v>46</v>
      </c>
      <c r="J58" s="73">
        <f t="shared" si="3"/>
        <v>0.008587440824282928</v>
      </c>
    </row>
    <row r="59" spans="6:10" ht="12" customHeight="1">
      <c r="F59" s="17">
        <v>57</v>
      </c>
      <c r="G59" s="51" t="s">
        <v>240</v>
      </c>
      <c r="H59" s="155">
        <v>0.057118055555555554</v>
      </c>
      <c r="I59" s="19" t="s">
        <v>81</v>
      </c>
      <c r="J59" s="73">
        <f t="shared" si="3"/>
        <v>0.008589181286549707</v>
      </c>
    </row>
    <row r="60" spans="6:10" ht="12" customHeight="1">
      <c r="F60" s="17">
        <v>58</v>
      </c>
      <c r="G60" s="49" t="s">
        <v>43</v>
      </c>
      <c r="H60" s="155" t="s">
        <v>227</v>
      </c>
      <c r="I60" s="17"/>
      <c r="J60" s="73"/>
    </row>
    <row r="61" spans="6:10" ht="12" customHeight="1">
      <c r="F61" s="10">
        <v>59</v>
      </c>
      <c r="G61" s="50" t="s">
        <v>79</v>
      </c>
      <c r="H61" s="156" t="s">
        <v>227</v>
      </c>
      <c r="I61" s="10"/>
      <c r="J61" s="74"/>
    </row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P79"/>
  <sheetViews>
    <sheetView showGridLines="0" workbookViewId="0" topLeftCell="A1">
      <selection activeCell="J1" sqref="J1"/>
    </sheetView>
  </sheetViews>
  <sheetFormatPr defaultColWidth="9.140625" defaultRowHeight="12.75"/>
  <cols>
    <col min="1" max="1" width="4.421875" style="5" customWidth="1"/>
    <col min="2" max="2" width="16.00390625" style="3" bestFit="1" customWidth="1"/>
    <col min="3" max="3" width="7.8515625" style="43" bestFit="1" customWidth="1"/>
    <col min="4" max="4" width="6.57421875" style="5" customWidth="1"/>
    <col min="5" max="5" width="3.8515625" style="45" bestFit="1" customWidth="1"/>
    <col min="6" max="6" width="4.140625" style="5" bestFit="1" customWidth="1"/>
    <col min="7" max="7" width="17.140625" style="3" customWidth="1"/>
    <col min="8" max="8" width="7.8515625" style="40" bestFit="1" customWidth="1"/>
    <col min="9" max="9" width="6.57421875" style="5" bestFit="1" customWidth="1"/>
    <col min="10" max="10" width="6.140625" style="41" bestFit="1" customWidth="1"/>
    <col min="11" max="11" width="17.421875" style="41" bestFit="1" customWidth="1"/>
    <col min="12" max="12" width="3.28125" style="3" customWidth="1"/>
    <col min="13" max="13" width="16.57421875" style="0" customWidth="1"/>
    <col min="14" max="14" width="8.140625" style="3" bestFit="1" customWidth="1"/>
    <col min="15" max="16384" width="13.57421875" style="3" customWidth="1"/>
  </cols>
  <sheetData>
    <row r="1" spans="1:11" s="35" customFormat="1" ht="25.5" customHeight="1">
      <c r="A1" s="180"/>
      <c r="B1" s="181"/>
      <c r="C1" s="181"/>
      <c r="D1" s="181"/>
      <c r="E1" s="181"/>
      <c r="F1" s="181"/>
      <c r="G1" s="181"/>
      <c r="H1" s="181"/>
      <c r="I1" s="181"/>
      <c r="J1" s="35">
        <v>4.3</v>
      </c>
      <c r="K1" s="35" t="s">
        <v>77</v>
      </c>
    </row>
    <row r="2" spans="1:11" s="5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 t="s">
        <v>84</v>
      </c>
      <c r="F2" s="12" t="s">
        <v>5</v>
      </c>
      <c r="G2" s="7" t="s">
        <v>6</v>
      </c>
      <c r="H2" s="13" t="s">
        <v>0</v>
      </c>
      <c r="I2" s="12" t="s">
        <v>1</v>
      </c>
      <c r="J2" s="12" t="s">
        <v>73</v>
      </c>
      <c r="K2" s="62" t="s">
        <v>46</v>
      </c>
    </row>
    <row r="3" spans="1:14" ht="12" customHeight="1">
      <c r="A3" s="26">
        <v>1</v>
      </c>
      <c r="B3" s="161" t="s">
        <v>40</v>
      </c>
      <c r="C3" s="66">
        <f aca="true" t="shared" si="0" ref="C3:C35">VLOOKUP($B3,$G$2:$I$46,2,FALSE)</f>
        <v>0.01765046296296296</v>
      </c>
      <c r="D3" s="18">
        <f aca="true" t="shared" si="1" ref="D3:D35">VLOOKUP($B3,$G$2:$I$46,3,FALSE)</f>
        <v>100</v>
      </c>
      <c r="E3" s="25">
        <v>1</v>
      </c>
      <c r="F3" s="16">
        <v>1</v>
      </c>
      <c r="G3" s="157" t="s">
        <v>40</v>
      </c>
      <c r="H3" s="170">
        <v>0.01765046296296296</v>
      </c>
      <c r="I3" s="167">
        <v>100</v>
      </c>
      <c r="J3" s="105">
        <f aca="true" t="shared" si="2" ref="J3:J36">H3/J$1</f>
        <v>0.004104758828596038</v>
      </c>
      <c r="K3" s="71" t="s">
        <v>191</v>
      </c>
      <c r="M3" s="157"/>
      <c r="N3" s="158"/>
    </row>
    <row r="4" spans="1:14" ht="12" customHeight="1">
      <c r="A4" s="20">
        <v>2</v>
      </c>
      <c r="B4" s="162" t="s">
        <v>89</v>
      </c>
      <c r="C4" s="67">
        <f t="shared" si="0"/>
        <v>0.018310185185185186</v>
      </c>
      <c r="D4" s="15">
        <f t="shared" si="1"/>
        <v>99</v>
      </c>
      <c r="E4" s="21">
        <v>1</v>
      </c>
      <c r="F4" s="17">
        <v>2</v>
      </c>
      <c r="G4" s="157" t="s">
        <v>89</v>
      </c>
      <c r="H4" s="171">
        <v>0.018310185185185186</v>
      </c>
      <c r="I4" s="168">
        <v>99</v>
      </c>
      <c r="J4" s="73">
        <f t="shared" si="2"/>
        <v>0.004258182601205858</v>
      </c>
      <c r="K4" s="71" t="s">
        <v>205</v>
      </c>
      <c r="M4" s="157"/>
      <c r="N4" s="158"/>
    </row>
    <row r="5" spans="1:14" ht="12" customHeight="1">
      <c r="A5" s="20">
        <v>1</v>
      </c>
      <c r="B5" s="162" t="s">
        <v>224</v>
      </c>
      <c r="C5" s="67">
        <f t="shared" si="0"/>
        <v>0.018738425925925926</v>
      </c>
      <c r="D5" s="15">
        <f t="shared" si="1"/>
        <v>98</v>
      </c>
      <c r="E5" s="21">
        <v>1</v>
      </c>
      <c r="F5" s="17">
        <v>3</v>
      </c>
      <c r="G5" s="157" t="s">
        <v>224</v>
      </c>
      <c r="H5" s="171">
        <v>0.018738425925925926</v>
      </c>
      <c r="I5" s="168">
        <v>98</v>
      </c>
      <c r="J5" s="73">
        <f t="shared" si="2"/>
        <v>0.004357773471145564</v>
      </c>
      <c r="K5" s="61"/>
      <c r="M5" s="157"/>
      <c r="N5" s="158"/>
    </row>
    <row r="6" spans="1:14" ht="12" customHeight="1">
      <c r="A6" s="20">
        <v>2</v>
      </c>
      <c r="B6" s="162" t="s">
        <v>97</v>
      </c>
      <c r="C6" s="67">
        <f t="shared" si="0"/>
        <v>0.01900462962962963</v>
      </c>
      <c r="D6" s="15">
        <f t="shared" si="1"/>
        <v>97</v>
      </c>
      <c r="E6" s="21">
        <v>1</v>
      </c>
      <c r="F6" s="17">
        <v>4</v>
      </c>
      <c r="G6" s="157" t="s">
        <v>97</v>
      </c>
      <c r="H6" s="171">
        <v>0.01900462962962963</v>
      </c>
      <c r="I6" s="168">
        <v>97</v>
      </c>
      <c r="J6" s="73">
        <f t="shared" si="2"/>
        <v>0.004419681309216193</v>
      </c>
      <c r="K6" s="81"/>
      <c r="M6" s="157"/>
      <c r="N6" s="158"/>
    </row>
    <row r="7" spans="1:14" ht="12" customHeight="1">
      <c r="A7" s="53">
        <v>3</v>
      </c>
      <c r="B7" s="163" t="s">
        <v>45</v>
      </c>
      <c r="C7" s="101" t="str">
        <f t="shared" si="0"/>
        <v>00:29:28</v>
      </c>
      <c r="D7" s="102">
        <f t="shared" si="1"/>
        <v>92</v>
      </c>
      <c r="E7" s="52">
        <v>1</v>
      </c>
      <c r="F7" s="17">
        <v>5</v>
      </c>
      <c r="G7" s="157" t="s">
        <v>60</v>
      </c>
      <c r="H7" s="171">
        <v>0.019074074074074073</v>
      </c>
      <c r="I7" s="168">
        <v>96</v>
      </c>
      <c r="J7" s="73">
        <f t="shared" si="2"/>
        <v>0.004435831180017226</v>
      </c>
      <c r="K7" s="81"/>
      <c r="M7" s="157"/>
      <c r="N7" s="160"/>
    </row>
    <row r="8" spans="1:14" ht="12" customHeight="1">
      <c r="A8" s="26">
        <v>4</v>
      </c>
      <c r="B8" s="161" t="s">
        <v>60</v>
      </c>
      <c r="C8" s="66">
        <f t="shared" si="0"/>
        <v>0.019074074074074073</v>
      </c>
      <c r="D8" s="18">
        <f t="shared" si="1"/>
        <v>96</v>
      </c>
      <c r="E8" s="25">
        <v>2</v>
      </c>
      <c r="F8" s="17">
        <v>6</v>
      </c>
      <c r="G8" s="157" t="s">
        <v>189</v>
      </c>
      <c r="H8" s="171">
        <v>0.019699074074074074</v>
      </c>
      <c r="I8" s="168">
        <v>95</v>
      </c>
      <c r="J8" s="73">
        <f t="shared" si="2"/>
        <v>0.004581180017226529</v>
      </c>
      <c r="K8" s="81"/>
      <c r="M8" s="157"/>
      <c r="N8" s="158"/>
    </row>
    <row r="9" spans="1:16" ht="12" customHeight="1">
      <c r="A9" s="17">
        <v>5</v>
      </c>
      <c r="B9" s="162" t="s">
        <v>189</v>
      </c>
      <c r="C9" s="67">
        <f t="shared" si="0"/>
        <v>0.019699074074074074</v>
      </c>
      <c r="D9" s="15">
        <f t="shared" si="1"/>
        <v>95</v>
      </c>
      <c r="E9" s="21">
        <v>2</v>
      </c>
      <c r="F9" s="17">
        <v>7</v>
      </c>
      <c r="G9" s="157" t="s">
        <v>82</v>
      </c>
      <c r="H9" s="171" t="s">
        <v>243</v>
      </c>
      <c r="I9" s="168">
        <v>94</v>
      </c>
      <c r="J9" s="73">
        <f t="shared" si="2"/>
        <v>0.004605404823428079</v>
      </c>
      <c r="K9" s="81"/>
      <c r="M9" s="157"/>
      <c r="N9" s="158"/>
      <c r="P9" s="159"/>
    </row>
    <row r="10" spans="1:16" ht="12" customHeight="1">
      <c r="A10" s="17">
        <v>6</v>
      </c>
      <c r="B10" s="162" t="s">
        <v>82</v>
      </c>
      <c r="C10" s="68" t="str">
        <f t="shared" si="0"/>
        <v>00:28:31</v>
      </c>
      <c r="D10" s="17">
        <f t="shared" si="1"/>
        <v>94</v>
      </c>
      <c r="E10" s="21">
        <v>2</v>
      </c>
      <c r="F10" s="17">
        <v>8</v>
      </c>
      <c r="G10" s="157" t="s">
        <v>15</v>
      </c>
      <c r="H10" s="172">
        <v>0.01990740740740741</v>
      </c>
      <c r="I10" s="168">
        <v>93</v>
      </c>
      <c r="J10" s="73">
        <f t="shared" si="2"/>
        <v>0.00462962962962963</v>
      </c>
      <c r="K10" s="81"/>
      <c r="M10" s="157"/>
      <c r="N10" s="158"/>
      <c r="P10" s="159"/>
    </row>
    <row r="11" spans="1:16" ht="12" customHeight="1">
      <c r="A11" s="10">
        <v>7</v>
      </c>
      <c r="B11" s="163" t="s">
        <v>15</v>
      </c>
      <c r="C11" s="69">
        <f t="shared" si="0"/>
        <v>0.01990740740740741</v>
      </c>
      <c r="D11" s="10">
        <f t="shared" si="1"/>
        <v>93</v>
      </c>
      <c r="E11" s="52">
        <v>2</v>
      </c>
      <c r="F11" s="17">
        <v>9</v>
      </c>
      <c r="G11" s="157" t="s">
        <v>45</v>
      </c>
      <c r="H11" s="172" t="s">
        <v>244</v>
      </c>
      <c r="I11" s="168">
        <v>92</v>
      </c>
      <c r="J11" s="73">
        <f t="shared" si="2"/>
        <v>0.004758828596037898</v>
      </c>
      <c r="K11" s="81"/>
      <c r="M11" s="157"/>
      <c r="N11" s="160"/>
      <c r="P11" s="159"/>
    </row>
    <row r="12" spans="1:16" ht="12" customHeight="1">
      <c r="A12" s="16">
        <v>8</v>
      </c>
      <c r="B12" s="161" t="s">
        <v>210</v>
      </c>
      <c r="C12" s="70" t="str">
        <f t="shared" si="0"/>
        <v>00:30:05</v>
      </c>
      <c r="D12" s="16">
        <f t="shared" si="1"/>
        <v>91</v>
      </c>
      <c r="E12" s="25">
        <v>3</v>
      </c>
      <c r="F12" s="17">
        <v>10</v>
      </c>
      <c r="G12" s="157" t="s">
        <v>210</v>
      </c>
      <c r="H12" s="172" t="s">
        <v>245</v>
      </c>
      <c r="I12" s="168">
        <v>91</v>
      </c>
      <c r="J12" s="73">
        <f t="shared" si="2"/>
        <v>0.0048584194659776056</v>
      </c>
      <c r="K12" s="81"/>
      <c r="M12" s="157"/>
      <c r="N12" s="160"/>
      <c r="P12" s="159"/>
    </row>
    <row r="13" spans="1:16" ht="12" customHeight="1">
      <c r="A13" s="17">
        <v>9</v>
      </c>
      <c r="B13" s="162" t="s">
        <v>86</v>
      </c>
      <c r="C13" s="68" t="str">
        <f t="shared" si="0"/>
        <v>00:30:43</v>
      </c>
      <c r="D13" s="17">
        <f t="shared" si="1"/>
        <v>90</v>
      </c>
      <c r="E13" s="21">
        <v>3</v>
      </c>
      <c r="F13" s="17">
        <v>11</v>
      </c>
      <c r="G13" s="157" t="s">
        <v>86</v>
      </c>
      <c r="H13" s="172" t="s">
        <v>246</v>
      </c>
      <c r="I13" s="168">
        <v>90</v>
      </c>
      <c r="J13" s="73">
        <f t="shared" si="2"/>
        <v>0.004960701981050818</v>
      </c>
      <c r="K13" s="81"/>
      <c r="M13" s="157"/>
      <c r="N13" s="160"/>
      <c r="P13" s="159"/>
    </row>
    <row r="14" spans="1:16" ht="12" customHeight="1">
      <c r="A14" s="17">
        <v>10</v>
      </c>
      <c r="B14" s="162" t="s">
        <v>22</v>
      </c>
      <c r="C14" s="68" t="str">
        <f t="shared" si="0"/>
        <v>00:31:24</v>
      </c>
      <c r="D14" s="17">
        <f t="shared" si="1"/>
        <v>87</v>
      </c>
      <c r="E14" s="21">
        <v>3</v>
      </c>
      <c r="F14" s="17">
        <v>12</v>
      </c>
      <c r="G14" s="157" t="s">
        <v>194</v>
      </c>
      <c r="H14" s="172" t="s">
        <v>247</v>
      </c>
      <c r="I14" s="168">
        <v>89</v>
      </c>
      <c r="J14" s="73">
        <f t="shared" si="2"/>
        <v>0.004993001722652886</v>
      </c>
      <c r="K14" s="81"/>
      <c r="M14" s="157"/>
      <c r="N14" s="160"/>
      <c r="P14" s="159"/>
    </row>
    <row r="15" spans="1:16" ht="12" customHeight="1">
      <c r="A15" s="17">
        <v>1</v>
      </c>
      <c r="B15" s="162" t="s">
        <v>190</v>
      </c>
      <c r="C15" s="68" t="str">
        <f t="shared" si="0"/>
        <v>00:32:33</v>
      </c>
      <c r="D15" s="17">
        <f t="shared" si="1"/>
        <v>85</v>
      </c>
      <c r="E15" s="21">
        <v>3</v>
      </c>
      <c r="F15" s="17">
        <v>13</v>
      </c>
      <c r="G15" s="157" t="s">
        <v>30</v>
      </c>
      <c r="H15" s="172" t="s">
        <v>248</v>
      </c>
      <c r="I15" s="168">
        <v>88</v>
      </c>
      <c r="J15" s="73">
        <f t="shared" si="2"/>
        <v>0.005044142980189492</v>
      </c>
      <c r="K15" s="81"/>
      <c r="M15" s="157"/>
      <c r="N15" s="160"/>
      <c r="P15" s="159"/>
    </row>
    <row r="16" spans="1:16" ht="12" customHeight="1">
      <c r="A16" s="10">
        <v>2</v>
      </c>
      <c r="B16" s="163" t="s">
        <v>191</v>
      </c>
      <c r="C16" s="69" t="str">
        <f t="shared" si="0"/>
        <v>00:33:05</v>
      </c>
      <c r="D16" s="10">
        <f t="shared" si="1"/>
        <v>84</v>
      </c>
      <c r="E16" s="52">
        <v>3</v>
      </c>
      <c r="F16" s="17">
        <v>14</v>
      </c>
      <c r="G16" s="157" t="s">
        <v>22</v>
      </c>
      <c r="H16" s="172" t="s">
        <v>249</v>
      </c>
      <c r="I16" s="168">
        <v>87</v>
      </c>
      <c r="J16" s="73">
        <f t="shared" si="2"/>
        <v>0.005071059431524547</v>
      </c>
      <c r="K16" s="81"/>
      <c r="M16" s="157"/>
      <c r="N16" s="160"/>
      <c r="P16" s="159"/>
    </row>
    <row r="17" spans="1:16" ht="12" customHeight="1">
      <c r="A17" s="16">
        <v>3</v>
      </c>
      <c r="B17" s="161" t="s">
        <v>30</v>
      </c>
      <c r="C17" s="70" t="str">
        <f t="shared" si="0"/>
        <v>00:31:14</v>
      </c>
      <c r="D17" s="16">
        <f t="shared" si="1"/>
        <v>88</v>
      </c>
      <c r="E17" s="25">
        <v>4</v>
      </c>
      <c r="F17" s="17">
        <v>15</v>
      </c>
      <c r="G17" s="157" t="s">
        <v>193</v>
      </c>
      <c r="H17" s="172" t="s">
        <v>250</v>
      </c>
      <c r="I17" s="168">
        <v>86</v>
      </c>
      <c r="J17" s="73">
        <f t="shared" si="2"/>
        <v>0.005200258397932817</v>
      </c>
      <c r="K17" s="81"/>
      <c r="M17" s="157"/>
      <c r="N17" s="160"/>
      <c r="P17" s="159"/>
    </row>
    <row r="18" spans="1:16" ht="12" customHeight="1">
      <c r="A18" s="17">
        <v>4</v>
      </c>
      <c r="B18" s="162" t="s">
        <v>193</v>
      </c>
      <c r="C18" s="68" t="str">
        <f t="shared" si="0"/>
        <v>00:32:12</v>
      </c>
      <c r="D18" s="17">
        <f t="shared" si="1"/>
        <v>86</v>
      </c>
      <c r="E18" s="22">
        <v>4</v>
      </c>
      <c r="F18" s="17">
        <v>16</v>
      </c>
      <c r="G18" s="157" t="s">
        <v>190</v>
      </c>
      <c r="H18" s="172" t="s">
        <v>251</v>
      </c>
      <c r="I18" s="168">
        <v>85</v>
      </c>
      <c r="J18" s="73">
        <f t="shared" si="2"/>
        <v>0.005256782945736434</v>
      </c>
      <c r="K18" s="81"/>
      <c r="M18" s="157"/>
      <c r="N18" s="160"/>
      <c r="P18" s="159"/>
    </row>
    <row r="19" spans="1:16" ht="12" customHeight="1">
      <c r="A19" s="17">
        <v>1</v>
      </c>
      <c r="B19" s="162" t="s">
        <v>71</v>
      </c>
      <c r="C19" s="68">
        <f t="shared" si="0"/>
        <v>0.023032407407407404</v>
      </c>
      <c r="D19" s="17">
        <f t="shared" si="1"/>
        <v>83</v>
      </c>
      <c r="E19" s="22">
        <v>4</v>
      </c>
      <c r="F19" s="17">
        <v>17</v>
      </c>
      <c r="G19" s="157" t="s">
        <v>191</v>
      </c>
      <c r="H19" s="172" t="s">
        <v>252</v>
      </c>
      <c r="I19" s="168">
        <v>84</v>
      </c>
      <c r="J19" s="73">
        <f t="shared" si="2"/>
        <v>0.005342915590008614</v>
      </c>
      <c r="K19" s="81"/>
      <c r="M19" s="157"/>
      <c r="N19" s="160"/>
      <c r="P19" s="159"/>
    </row>
    <row r="20" spans="1:16" ht="12" customHeight="1">
      <c r="A20" s="17">
        <v>2</v>
      </c>
      <c r="B20" s="162" t="s">
        <v>35</v>
      </c>
      <c r="C20" s="68" t="str">
        <f t="shared" si="0"/>
        <v>00:33:23</v>
      </c>
      <c r="D20" s="17">
        <f t="shared" si="1"/>
        <v>82</v>
      </c>
      <c r="E20" s="22">
        <v>4</v>
      </c>
      <c r="F20" s="17">
        <v>18</v>
      </c>
      <c r="G20" s="157" t="s">
        <v>71</v>
      </c>
      <c r="H20" s="172">
        <v>0.023032407407407404</v>
      </c>
      <c r="I20" s="168">
        <v>83</v>
      </c>
      <c r="J20" s="73">
        <f t="shared" si="2"/>
        <v>0.0053563738156761406</v>
      </c>
      <c r="K20" s="81"/>
      <c r="M20" s="157"/>
      <c r="N20" s="160"/>
      <c r="P20" s="159"/>
    </row>
    <row r="21" spans="1:16" ht="12" customHeight="1">
      <c r="A21" s="17">
        <v>3</v>
      </c>
      <c r="B21" s="162" t="s">
        <v>63</v>
      </c>
      <c r="C21" s="68">
        <f t="shared" si="0"/>
        <v>0.02407407407407407</v>
      </c>
      <c r="D21" s="17">
        <f t="shared" si="1"/>
        <v>81</v>
      </c>
      <c r="E21" s="22">
        <v>4</v>
      </c>
      <c r="F21" s="17">
        <v>19</v>
      </c>
      <c r="G21" s="157" t="s">
        <v>35</v>
      </c>
      <c r="H21" s="172" t="s">
        <v>253</v>
      </c>
      <c r="I21" s="168">
        <v>82</v>
      </c>
      <c r="J21" s="73">
        <f t="shared" si="2"/>
        <v>0.0053913652024117145</v>
      </c>
      <c r="K21" s="81"/>
      <c r="M21" s="157"/>
      <c r="N21" s="160"/>
      <c r="P21" s="159"/>
    </row>
    <row r="22" spans="1:16" ht="12" customHeight="1">
      <c r="A22" s="17">
        <v>4</v>
      </c>
      <c r="B22" s="162" t="s">
        <v>8</v>
      </c>
      <c r="C22" s="68" t="str">
        <f t="shared" si="0"/>
        <v>00:35:28</v>
      </c>
      <c r="D22" s="17">
        <f t="shared" si="1"/>
        <v>77</v>
      </c>
      <c r="E22" s="22">
        <v>4</v>
      </c>
      <c r="F22" s="17">
        <v>20</v>
      </c>
      <c r="G22" s="157" t="s">
        <v>63</v>
      </c>
      <c r="H22" s="172">
        <v>0.02407407407407407</v>
      </c>
      <c r="I22" s="168">
        <v>81</v>
      </c>
      <c r="J22" s="73">
        <f t="shared" si="2"/>
        <v>0.005598621877691645</v>
      </c>
      <c r="K22" s="81"/>
      <c r="M22" s="157"/>
      <c r="N22" s="160"/>
      <c r="P22" s="159"/>
    </row>
    <row r="23" spans="1:16" ht="12" customHeight="1">
      <c r="A23" s="53">
        <v>5</v>
      </c>
      <c r="B23" s="163" t="s">
        <v>70</v>
      </c>
      <c r="C23" s="69" t="str">
        <f t="shared" si="0"/>
        <v>00:35:37</v>
      </c>
      <c r="D23" s="10">
        <f t="shared" si="1"/>
        <v>76</v>
      </c>
      <c r="E23" s="23">
        <v>4</v>
      </c>
      <c r="F23" s="17">
        <v>21</v>
      </c>
      <c r="G23" s="157" t="s">
        <v>64</v>
      </c>
      <c r="H23" s="172">
        <v>0.02442129629629629</v>
      </c>
      <c r="I23" s="168">
        <v>80</v>
      </c>
      <c r="J23" s="73">
        <f t="shared" si="2"/>
        <v>0.005679371231696813</v>
      </c>
      <c r="K23" s="81"/>
      <c r="M23" s="157"/>
      <c r="N23" s="160"/>
      <c r="P23" s="159"/>
    </row>
    <row r="24" spans="1:16" ht="12" customHeight="1">
      <c r="A24" s="16">
        <v>6</v>
      </c>
      <c r="B24" s="161" t="s">
        <v>194</v>
      </c>
      <c r="C24" s="70" t="str">
        <f t="shared" si="0"/>
        <v>00:30:55</v>
      </c>
      <c r="D24" s="16">
        <f t="shared" si="1"/>
        <v>89</v>
      </c>
      <c r="E24" s="27">
        <v>5</v>
      </c>
      <c r="F24" s="17">
        <v>22</v>
      </c>
      <c r="G24" s="157" t="s">
        <v>79</v>
      </c>
      <c r="H24" s="172" t="s">
        <v>254</v>
      </c>
      <c r="I24" s="168">
        <v>79</v>
      </c>
      <c r="J24" s="73">
        <f t="shared" si="2"/>
        <v>0.005708979328165375</v>
      </c>
      <c r="K24" s="81"/>
      <c r="M24" s="157"/>
      <c r="N24" s="160"/>
      <c r="P24" s="159"/>
    </row>
    <row r="25" spans="1:16" ht="12" customHeight="1">
      <c r="A25" s="20">
        <v>7</v>
      </c>
      <c r="B25" s="162" t="s">
        <v>64</v>
      </c>
      <c r="C25" s="68">
        <f t="shared" si="0"/>
        <v>0.02442129629629629</v>
      </c>
      <c r="D25" s="17">
        <f t="shared" si="1"/>
        <v>80</v>
      </c>
      <c r="E25" s="22">
        <v>5</v>
      </c>
      <c r="F25" s="17">
        <v>23</v>
      </c>
      <c r="G25" s="157" t="s">
        <v>78</v>
      </c>
      <c r="H25" s="172" t="s">
        <v>254</v>
      </c>
      <c r="I25" s="168">
        <v>78</v>
      </c>
      <c r="J25" s="73">
        <f t="shared" si="2"/>
        <v>0.005708979328165375</v>
      </c>
      <c r="K25" s="81"/>
      <c r="M25" s="157"/>
      <c r="N25" s="160"/>
      <c r="P25" s="159"/>
    </row>
    <row r="26" spans="1:16" ht="12" customHeight="1">
      <c r="A26" s="17">
        <v>1</v>
      </c>
      <c r="B26" s="162" t="s">
        <v>33</v>
      </c>
      <c r="C26" s="68">
        <f t="shared" si="0"/>
        <v>0.025231481481481483</v>
      </c>
      <c r="D26" s="17">
        <f t="shared" si="1"/>
        <v>74</v>
      </c>
      <c r="E26" s="22">
        <v>5</v>
      </c>
      <c r="F26" s="17">
        <v>24</v>
      </c>
      <c r="G26" s="157" t="s">
        <v>8</v>
      </c>
      <c r="H26" s="172" t="s">
        <v>255</v>
      </c>
      <c r="I26" s="168">
        <v>77</v>
      </c>
      <c r="J26" s="73">
        <f t="shared" si="2"/>
        <v>0.005727820844099914</v>
      </c>
      <c r="K26" s="81"/>
      <c r="M26" s="157"/>
      <c r="N26" s="160"/>
      <c r="P26" s="159"/>
    </row>
    <row r="27" spans="1:16" ht="12" customHeight="1">
      <c r="A27" s="17">
        <v>2</v>
      </c>
      <c r="B27" s="162" t="s">
        <v>43</v>
      </c>
      <c r="C27" s="68" t="str">
        <f t="shared" si="0"/>
        <v>00:37:34</v>
      </c>
      <c r="D27" s="17">
        <f t="shared" si="1"/>
        <v>72</v>
      </c>
      <c r="E27" s="22">
        <v>5</v>
      </c>
      <c r="F27" s="17">
        <v>25</v>
      </c>
      <c r="G27" s="157" t="s">
        <v>70</v>
      </c>
      <c r="H27" s="172" t="s">
        <v>256</v>
      </c>
      <c r="I27" s="168">
        <v>76</v>
      </c>
      <c r="J27" s="73">
        <f t="shared" si="2"/>
        <v>0.0057520456503014645</v>
      </c>
      <c r="K27" s="81"/>
      <c r="M27" s="157"/>
      <c r="N27" s="160"/>
      <c r="P27" s="159"/>
    </row>
    <row r="28" spans="1:16" ht="12" customHeight="1">
      <c r="A28" s="10">
        <v>3</v>
      </c>
      <c r="B28" s="163" t="s">
        <v>195</v>
      </c>
      <c r="C28" s="69">
        <f t="shared" si="0"/>
        <v>0.029976851851851852</v>
      </c>
      <c r="D28" s="10">
        <f t="shared" si="1"/>
        <v>69</v>
      </c>
      <c r="E28" s="23">
        <v>5</v>
      </c>
      <c r="F28" s="17">
        <v>26</v>
      </c>
      <c r="G28" s="157" t="s">
        <v>83</v>
      </c>
      <c r="H28" s="172" t="s">
        <v>257</v>
      </c>
      <c r="I28" s="168">
        <v>75</v>
      </c>
      <c r="J28" s="73">
        <f t="shared" si="2"/>
        <v>0.00582202842377261</v>
      </c>
      <c r="K28" s="81"/>
      <c r="M28" s="157"/>
      <c r="N28" s="160"/>
      <c r="P28" s="159"/>
    </row>
    <row r="29" spans="1:16" ht="12" customHeight="1">
      <c r="A29" s="16">
        <v>4</v>
      </c>
      <c r="B29" s="161" t="s">
        <v>79</v>
      </c>
      <c r="C29" s="70" t="str">
        <f t="shared" si="0"/>
        <v>00:35:21</v>
      </c>
      <c r="D29" s="16">
        <f t="shared" si="1"/>
        <v>79</v>
      </c>
      <c r="E29" s="27">
        <v>6</v>
      </c>
      <c r="F29" s="17">
        <v>27</v>
      </c>
      <c r="G29" s="157" t="s">
        <v>242</v>
      </c>
      <c r="H29" s="172" t="s">
        <v>258</v>
      </c>
      <c r="I29" s="168" t="s">
        <v>81</v>
      </c>
      <c r="J29" s="73">
        <f t="shared" si="2"/>
        <v>0.005843561584840654</v>
      </c>
      <c r="K29" s="81"/>
      <c r="M29" s="157"/>
      <c r="N29" s="160"/>
      <c r="P29" s="159"/>
    </row>
    <row r="30" spans="1:16" ht="12" customHeight="1">
      <c r="A30" s="20">
        <v>5</v>
      </c>
      <c r="B30" s="162" t="s">
        <v>78</v>
      </c>
      <c r="C30" s="68" t="str">
        <f t="shared" si="0"/>
        <v>00:35:21</v>
      </c>
      <c r="D30" s="17">
        <f t="shared" si="1"/>
        <v>78</v>
      </c>
      <c r="E30" s="22">
        <v>6</v>
      </c>
      <c r="F30" s="17">
        <v>28</v>
      </c>
      <c r="G30" s="157" t="s">
        <v>33</v>
      </c>
      <c r="H30" s="172">
        <v>0.025231481481481483</v>
      </c>
      <c r="I30" s="168">
        <v>74</v>
      </c>
      <c r="J30" s="73">
        <f t="shared" si="2"/>
        <v>0.005867786391042205</v>
      </c>
      <c r="K30" s="81"/>
      <c r="M30" s="157"/>
      <c r="N30" s="160"/>
      <c r="P30" s="159"/>
    </row>
    <row r="31" spans="1:16" ht="12" customHeight="1">
      <c r="A31" s="20">
        <v>6</v>
      </c>
      <c r="B31" s="162" t="s">
        <v>205</v>
      </c>
      <c r="C31" s="68" t="str">
        <f t="shared" si="0"/>
        <v>00:36:35</v>
      </c>
      <c r="D31" s="17">
        <f t="shared" si="1"/>
        <v>73</v>
      </c>
      <c r="E31" s="22">
        <v>6</v>
      </c>
      <c r="F31" s="17">
        <v>29</v>
      </c>
      <c r="G31" s="157" t="s">
        <v>205</v>
      </c>
      <c r="H31" s="172" t="s">
        <v>259</v>
      </c>
      <c r="I31" s="5">
        <v>73</v>
      </c>
      <c r="J31" s="73">
        <f t="shared" si="2"/>
        <v>0.00590816106804479</v>
      </c>
      <c r="K31" s="81"/>
      <c r="M31" s="157"/>
      <c r="N31" s="160"/>
      <c r="P31" s="159"/>
    </row>
    <row r="32" spans="1:16" ht="12" customHeight="1">
      <c r="A32" s="17">
        <v>1</v>
      </c>
      <c r="B32" s="162" t="s">
        <v>87</v>
      </c>
      <c r="C32" s="68" t="str">
        <f t="shared" si="0"/>
        <v>00:38:17</v>
      </c>
      <c r="D32" s="17">
        <f t="shared" si="1"/>
        <v>71</v>
      </c>
      <c r="E32" s="22">
        <v>6</v>
      </c>
      <c r="F32" s="17">
        <v>30</v>
      </c>
      <c r="G32" s="157" t="s">
        <v>43</v>
      </c>
      <c r="H32" s="172" t="s">
        <v>260</v>
      </c>
      <c r="I32" s="168">
        <v>72</v>
      </c>
      <c r="J32" s="73">
        <f t="shared" si="2"/>
        <v>0.00606696813092162</v>
      </c>
      <c r="K32" s="81"/>
      <c r="M32" s="157"/>
      <c r="N32" s="160"/>
      <c r="P32" s="159"/>
    </row>
    <row r="33" spans="1:16" ht="12" customHeight="1">
      <c r="A33" s="10">
        <v>2</v>
      </c>
      <c r="B33" s="163" t="s">
        <v>206</v>
      </c>
      <c r="C33" s="69" t="str">
        <f t="shared" si="0"/>
        <v>00:45:21</v>
      </c>
      <c r="D33" s="10">
        <f t="shared" si="1"/>
        <v>68</v>
      </c>
      <c r="E33" s="23">
        <v>6</v>
      </c>
      <c r="F33" s="17">
        <v>31</v>
      </c>
      <c r="G33" s="157" t="s">
        <v>87</v>
      </c>
      <c r="H33" s="172" t="s">
        <v>261</v>
      </c>
      <c r="I33" s="168">
        <v>71</v>
      </c>
      <c r="J33" s="73">
        <f t="shared" si="2"/>
        <v>0.00618270887166236</v>
      </c>
      <c r="K33" s="81"/>
      <c r="M33" s="157"/>
      <c r="N33" s="160"/>
      <c r="P33" s="159"/>
    </row>
    <row r="34" spans="1:16" ht="12" customHeight="1">
      <c r="A34" s="17">
        <v>3</v>
      </c>
      <c r="B34" s="157" t="s">
        <v>83</v>
      </c>
      <c r="C34" s="68" t="str">
        <f t="shared" si="0"/>
        <v>00:36:03</v>
      </c>
      <c r="D34" s="17">
        <f t="shared" si="1"/>
        <v>75</v>
      </c>
      <c r="E34" s="22">
        <v>7</v>
      </c>
      <c r="F34" s="17">
        <v>32</v>
      </c>
      <c r="G34" s="157" t="s">
        <v>29</v>
      </c>
      <c r="H34" s="172" t="s">
        <v>262</v>
      </c>
      <c r="I34" s="168">
        <v>70</v>
      </c>
      <c r="J34" s="73">
        <f t="shared" si="2"/>
        <v>0.006869078380706288</v>
      </c>
      <c r="K34" s="81"/>
      <c r="M34" s="157"/>
      <c r="N34" s="160"/>
      <c r="P34" s="159"/>
    </row>
    <row r="35" spans="1:16" ht="12" customHeight="1">
      <c r="A35" s="10">
        <v>4</v>
      </c>
      <c r="B35" s="157" t="s">
        <v>29</v>
      </c>
      <c r="C35" s="85" t="str">
        <f t="shared" si="0"/>
        <v>00:42:32</v>
      </c>
      <c r="D35" s="10">
        <f t="shared" si="1"/>
        <v>70</v>
      </c>
      <c r="E35" s="23">
        <v>7</v>
      </c>
      <c r="F35" s="17">
        <v>33</v>
      </c>
      <c r="G35" s="157" t="s">
        <v>195</v>
      </c>
      <c r="H35" s="172">
        <v>0.029976851851851852</v>
      </c>
      <c r="I35" s="168">
        <v>69</v>
      </c>
      <c r="J35" s="73">
        <f t="shared" si="2"/>
        <v>0.0069713608957795</v>
      </c>
      <c r="K35" s="3"/>
      <c r="M35" s="157"/>
      <c r="N35" s="160"/>
      <c r="P35" s="159"/>
    </row>
    <row r="36" spans="1:16" ht="12" customHeight="1">
      <c r="A36" s="80"/>
      <c r="B36" s="100"/>
      <c r="C36" s="99"/>
      <c r="D36" s="80"/>
      <c r="E36" s="164"/>
      <c r="F36" s="10">
        <v>34</v>
      </c>
      <c r="G36" s="166" t="s">
        <v>206</v>
      </c>
      <c r="H36" s="165" t="s">
        <v>263</v>
      </c>
      <c r="I36" s="169">
        <v>68</v>
      </c>
      <c r="J36" s="74">
        <f t="shared" si="2"/>
        <v>0.007323966408268735</v>
      </c>
      <c r="K36" s="3"/>
      <c r="M36" s="157"/>
      <c r="N36" s="160"/>
      <c r="P36" s="159"/>
    </row>
    <row r="37" spans="2:13" ht="12" customHeight="1">
      <c r="B37" s="39"/>
      <c r="C37" s="109"/>
      <c r="E37" s="97"/>
      <c r="G37" s="42"/>
      <c r="H37" s="108"/>
      <c r="I37" s="44"/>
      <c r="J37" s="79"/>
      <c r="K37" s="3"/>
      <c r="M37" s="3"/>
    </row>
    <row r="38" spans="2:13" ht="12" customHeight="1">
      <c r="B38" s="39"/>
      <c r="C38" s="109"/>
      <c r="E38" s="97"/>
      <c r="G38" s="39"/>
      <c r="H38" s="108"/>
      <c r="I38" s="44"/>
      <c r="J38" s="79"/>
      <c r="K38" s="3"/>
      <c r="M38" s="3"/>
    </row>
    <row r="39" spans="2:13" ht="12" customHeight="1">
      <c r="B39" s="39"/>
      <c r="C39" s="109"/>
      <c r="E39" s="97"/>
      <c r="G39" s="42"/>
      <c r="H39" s="108"/>
      <c r="I39" s="44"/>
      <c r="J39" s="79"/>
      <c r="K39" s="3"/>
      <c r="M39" s="3"/>
    </row>
    <row r="40" spans="2:13" ht="12" customHeight="1">
      <c r="B40" s="42"/>
      <c r="C40" s="109"/>
      <c r="E40" s="97"/>
      <c r="G40" s="39"/>
      <c r="H40" s="108"/>
      <c r="I40" s="44"/>
      <c r="J40" s="79"/>
      <c r="K40" s="3"/>
      <c r="M40" s="3"/>
    </row>
    <row r="41" spans="2:13" ht="12" customHeight="1">
      <c r="B41" s="39"/>
      <c r="C41" s="109"/>
      <c r="E41" s="97"/>
      <c r="G41" s="42"/>
      <c r="H41" s="108"/>
      <c r="I41" s="44"/>
      <c r="J41" s="79"/>
      <c r="K41" s="3"/>
      <c r="M41" s="3"/>
    </row>
    <row r="42" spans="2:13" ht="12" customHeight="1">
      <c r="B42" s="42"/>
      <c r="C42" s="109"/>
      <c r="E42" s="97"/>
      <c r="G42" s="39"/>
      <c r="H42" s="108"/>
      <c r="I42" s="44"/>
      <c r="J42" s="79"/>
      <c r="K42" s="3"/>
      <c r="M42" s="3"/>
    </row>
    <row r="43" spans="2:13" ht="12" customHeight="1">
      <c r="B43" s="39"/>
      <c r="C43" s="109"/>
      <c r="E43" s="97"/>
      <c r="G43" s="39"/>
      <c r="H43" s="108"/>
      <c r="I43" s="44"/>
      <c r="J43" s="79"/>
      <c r="K43" s="3"/>
      <c r="M43" s="3"/>
    </row>
    <row r="44" spans="2:13" ht="12" customHeight="1">
      <c r="B44" s="39"/>
      <c r="C44" s="109"/>
      <c r="E44" s="97"/>
      <c r="G44" s="42"/>
      <c r="H44" s="108"/>
      <c r="I44" s="44"/>
      <c r="J44" s="79"/>
      <c r="K44" s="3"/>
      <c r="M44" s="3"/>
    </row>
    <row r="45" spans="2:13" ht="12" customHeight="1">
      <c r="B45" s="42"/>
      <c r="C45" s="110"/>
      <c r="E45" s="97"/>
      <c r="G45" s="39"/>
      <c r="H45" s="108"/>
      <c r="I45" s="44"/>
      <c r="J45" s="79"/>
      <c r="K45" s="3"/>
      <c r="M45" s="3"/>
    </row>
    <row r="46" spans="2:13" ht="12" customHeight="1">
      <c r="B46" s="42"/>
      <c r="C46" s="110"/>
      <c r="E46" s="97"/>
      <c r="G46" s="42"/>
      <c r="H46" s="108"/>
      <c r="I46" s="44"/>
      <c r="J46" s="79"/>
      <c r="K46" s="3"/>
      <c r="M46" s="3"/>
    </row>
    <row r="47" spans="2:13" ht="12" customHeight="1">
      <c r="B47" s="42"/>
      <c r="C47" s="110"/>
      <c r="E47" s="97"/>
      <c r="G47" s="42"/>
      <c r="H47" s="108"/>
      <c r="I47" s="44"/>
      <c r="J47" s="79"/>
      <c r="K47" s="3"/>
      <c r="M47" s="3"/>
    </row>
    <row r="48" spans="2:13" ht="12" customHeight="1">
      <c r="B48" s="42"/>
      <c r="C48" s="110"/>
      <c r="E48" s="97"/>
      <c r="G48" s="42"/>
      <c r="H48" s="108"/>
      <c r="I48" s="44"/>
      <c r="J48" s="79"/>
      <c r="K48" s="3"/>
      <c r="M48" s="3"/>
    </row>
    <row r="49" spans="2:13" ht="12" customHeight="1">
      <c r="B49" s="42"/>
      <c r="C49" s="110"/>
      <c r="E49" s="97"/>
      <c r="G49" s="42"/>
      <c r="H49" s="108"/>
      <c r="I49" s="44"/>
      <c r="J49" s="79"/>
      <c r="K49" s="3"/>
      <c r="M49" s="3"/>
    </row>
    <row r="50" spans="7:13" ht="12" customHeight="1">
      <c r="G50" s="42"/>
      <c r="H50" s="108"/>
      <c r="I50" s="44"/>
      <c r="J50" s="79"/>
      <c r="K50" s="3"/>
      <c r="M50" s="3"/>
    </row>
    <row r="51" spans="5:13" ht="12" customHeight="1">
      <c r="E51" s="3"/>
      <c r="G51" s="42"/>
      <c r="H51" s="108"/>
      <c r="I51" s="44"/>
      <c r="J51" s="79"/>
      <c r="K51" s="3"/>
      <c r="M51" s="3"/>
    </row>
    <row r="52" spans="7:13" ht="12" customHeight="1">
      <c r="G52" s="42"/>
      <c r="H52" s="108"/>
      <c r="I52" s="44"/>
      <c r="J52" s="79"/>
      <c r="K52" s="3"/>
      <c r="M52" s="3"/>
    </row>
    <row r="53" spans="7:13" ht="12" customHeight="1">
      <c r="G53" s="39"/>
      <c r="H53" s="108"/>
      <c r="I53" s="44"/>
      <c r="J53" s="79"/>
      <c r="K53" s="3"/>
      <c r="M53" s="3"/>
    </row>
    <row r="54" spans="11:13" ht="12" customHeight="1">
      <c r="K54" s="3"/>
      <c r="M54" s="3"/>
    </row>
    <row r="55" spans="11:13" ht="12" customHeight="1">
      <c r="K55" s="3"/>
      <c r="M55" s="3"/>
    </row>
    <row r="56" spans="11:13" ht="12" customHeight="1">
      <c r="K56" s="3"/>
      <c r="M56" s="3"/>
    </row>
    <row r="57" ht="12" customHeight="1">
      <c r="M57" s="3"/>
    </row>
    <row r="58" ht="12" customHeight="1">
      <c r="M58" s="3"/>
    </row>
    <row r="59" ht="12" customHeight="1">
      <c r="M59" s="3"/>
    </row>
    <row r="60" ht="12" customHeight="1">
      <c r="M60" s="3"/>
    </row>
    <row r="61" ht="12" customHeight="1">
      <c r="M61" s="3"/>
    </row>
    <row r="62" ht="12" customHeight="1">
      <c r="M62" s="3"/>
    </row>
    <row r="63" ht="12" customHeight="1">
      <c r="M63" s="3"/>
    </row>
    <row r="64" ht="12" customHeight="1">
      <c r="M64" s="3"/>
    </row>
    <row r="65" ht="12" customHeight="1">
      <c r="M65" s="3"/>
    </row>
    <row r="66" ht="12" customHeight="1">
      <c r="M66" s="3"/>
    </row>
    <row r="67" ht="12" customHeight="1">
      <c r="M67" s="3"/>
    </row>
    <row r="68" ht="12" customHeight="1">
      <c r="M68" s="3"/>
    </row>
    <row r="69" ht="12" customHeight="1">
      <c r="M69" s="3"/>
    </row>
    <row r="70" ht="12" customHeight="1">
      <c r="M70" s="3"/>
    </row>
    <row r="71" ht="12" customHeight="1">
      <c r="M71" s="3"/>
    </row>
    <row r="72" ht="12" customHeight="1">
      <c r="M72" s="3"/>
    </row>
    <row r="73" ht="12" customHeight="1">
      <c r="M73" s="3"/>
    </row>
    <row r="74" ht="12" customHeight="1">
      <c r="M74" s="3"/>
    </row>
    <row r="75" ht="12" customHeight="1">
      <c r="M75" s="3"/>
    </row>
    <row r="76" ht="12" customHeight="1">
      <c r="M76" s="3"/>
    </row>
    <row r="77" ht="12" customHeight="1">
      <c r="M77" s="3"/>
    </row>
    <row r="78" ht="12" customHeight="1">
      <c r="M78" s="3"/>
    </row>
    <row r="79" ht="12" customHeight="1">
      <c r="M79" s="3"/>
    </row>
  </sheetData>
  <mergeCells count="1">
    <mergeCell ref="A1:I1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Aluminum Company of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reessp</dc:creator>
  <cp:keywords/>
  <dc:description/>
  <cp:lastModifiedBy>Sharpe</cp:lastModifiedBy>
  <cp:lastPrinted>2006-06-05T14:59:44Z</cp:lastPrinted>
  <dcterms:created xsi:type="dcterms:W3CDTF">2002-06-20T15:07:26Z</dcterms:created>
  <dcterms:modified xsi:type="dcterms:W3CDTF">2010-10-05T16:20:15Z</dcterms:modified>
  <cp:category/>
  <cp:version/>
  <cp:contentType/>
  <cp:contentStatus/>
</cp:coreProperties>
</file>